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master" sheetId="1" r:id="rId1"/>
  </sheets>
  <definedNames>
    <definedName name="_xlnm.Print_Area" localSheetId="0">'master'!$A$6:$GW$102</definedName>
    <definedName name="_xlnm.Print_Titles" localSheetId="0">'master'!$B:$B,'master'!$2:$5</definedName>
  </definedNames>
  <calcPr fullCalcOnLoad="1" refMode="R1C1"/>
</workbook>
</file>

<file path=xl/sharedStrings.xml><?xml version="1.0" encoding="utf-8"?>
<sst xmlns="http://schemas.openxmlformats.org/spreadsheetml/2006/main" count="5229" uniqueCount="421">
  <si>
    <t>Combustor Category</t>
  </si>
  <si>
    <t>Combustor Class</t>
  </si>
  <si>
    <t>Source ID Number</t>
  </si>
  <si>
    <t>Condition ID Number</t>
  </si>
  <si>
    <t>Facility Name</t>
  </si>
  <si>
    <t>City</t>
  </si>
  <si>
    <t>Cond Dates</t>
  </si>
  <si>
    <t>APCS Detailed Acronym</t>
  </si>
  <si>
    <t>Cond Description</t>
  </si>
  <si>
    <t>ILRM Status</t>
  </si>
  <si>
    <t>Sootblow Run Number</t>
  </si>
  <si>
    <t>Commercial vs On-site</t>
  </si>
  <si>
    <t>Combustor Type</t>
  </si>
  <si>
    <t>Hazardous Wastes</t>
  </si>
  <si>
    <t>Liquid</t>
  </si>
  <si>
    <t>Short Kiln</t>
  </si>
  <si>
    <t>Munitions Popping Furnace</t>
  </si>
  <si>
    <t>Chemical Weapons Demil</t>
  </si>
  <si>
    <t>Mixed Radioactive Waste</t>
  </si>
  <si>
    <t>Government</t>
  </si>
  <si>
    <t>SVM Campaign Number</t>
  </si>
  <si>
    <t>Pb Spiking</t>
  </si>
  <si>
    <t>Cd Spiking</t>
  </si>
  <si>
    <t>Pb Tier</t>
  </si>
  <si>
    <t>Cd Tier</t>
  </si>
  <si>
    <t>SVM Rating</t>
  </si>
  <si>
    <t>SVM Rating Comments</t>
  </si>
  <si>
    <t>ND SVM RA</t>
  </si>
  <si>
    <t>SVM Stack RA (ug/dscm)</t>
  </si>
  <si>
    <t>ND SVM R1</t>
  </si>
  <si>
    <t>SVM Stack R1 (ug/dscm)</t>
  </si>
  <si>
    <t>ND SVM R2</t>
  </si>
  <si>
    <t>SVM Stack R2 (ug/dscm)</t>
  </si>
  <si>
    <t>ND SVM R3</t>
  </si>
  <si>
    <t>SVM Stack R3 (ug/dscm)</t>
  </si>
  <si>
    <t>ND SVM R4</t>
  </si>
  <si>
    <t>SVM Stack R4 (ug/dscm)</t>
  </si>
  <si>
    <t>ND SVM R5</t>
  </si>
  <si>
    <t>SVM Stack R5 (ug/dscm)</t>
  </si>
  <si>
    <t>ND SVM R6</t>
  </si>
  <si>
    <t>SVM Stack R6 (ug/dscm)</t>
  </si>
  <si>
    <t>ND SVM R7</t>
  </si>
  <si>
    <t>SVM Stack R7 (ug/dscm)</t>
  </si>
  <si>
    <t>ND SVM R8</t>
  </si>
  <si>
    <t>SVM Stack R8 (ug/dscm)</t>
  </si>
  <si>
    <t>ND SVM R9</t>
  </si>
  <si>
    <t>SVM Stack R9 (ug/dscm)</t>
  </si>
  <si>
    <t>ND SVM R10</t>
  </si>
  <si>
    <t>SVM Stack R10 (ug/dscm)</t>
  </si>
  <si>
    <t>ND SVM R11</t>
  </si>
  <si>
    <t>SVM Stack R11 (ug/dscm)</t>
  </si>
  <si>
    <t>ND SVM R12</t>
  </si>
  <si>
    <t>SVM Stack R12 (ug/dscm)</t>
  </si>
  <si>
    <t>SVM HW Feed RA (ug/dscm)</t>
  </si>
  <si>
    <t>SVM Spike Feed RA (ug/dscm)</t>
  </si>
  <si>
    <t>SVM RM Feed RA (ug/dscm)</t>
  </si>
  <si>
    <t>SVM Coal Feed RA (ug/dscm)</t>
  </si>
  <si>
    <t>SVM MF Feed RA (ug/dscm)</t>
  </si>
  <si>
    <t>SVM Total Feed RA (ug/dscm)</t>
  </si>
  <si>
    <t>SVM SRE R1 (%)</t>
  </si>
  <si>
    <t>SVM SRE R2 (%)</t>
  </si>
  <si>
    <t>SVM SRE R3 (%)</t>
  </si>
  <si>
    <t>SVM SRE R4 (%)</t>
  </si>
  <si>
    <t>SVM SRE R5 (%)</t>
  </si>
  <si>
    <t>SVM SRE R6 (%)</t>
  </si>
  <si>
    <t>SVM SRE R7 (%)</t>
  </si>
  <si>
    <t>SVM SRE R8 (%)</t>
  </si>
  <si>
    <t>SVM SRE RA (%)</t>
  </si>
  <si>
    <t>Cement kiln</t>
  </si>
  <si>
    <t>Lone Star</t>
  </si>
  <si>
    <t>Greencastle</t>
  </si>
  <si>
    <t>ESP (main), FF (bypass)</t>
  </si>
  <si>
    <t>Comm</t>
  </si>
  <si>
    <t>Semi-dry, short, preheater, precalciner, in-line raw mill (ILRM)</t>
  </si>
  <si>
    <t>Liq</t>
  </si>
  <si>
    <t>No</t>
  </si>
  <si>
    <t>LONE STAR INDUSTRIES, INC.</t>
  </si>
  <si>
    <t>CAPE GIRARDEAU</t>
  </si>
  <si>
    <t>QC/FF main, FF bypass</t>
  </si>
  <si>
    <t>Dry, preheater, precalciner, inline raw mill (ILRM)</t>
  </si>
  <si>
    <t>Liq, sludge</t>
  </si>
  <si>
    <t>302A</t>
  </si>
  <si>
    <t>Lafarge</t>
  </si>
  <si>
    <t>Paulding</t>
  </si>
  <si>
    <t>FF</t>
  </si>
  <si>
    <t>Wet, long</t>
  </si>
  <si>
    <t>Holcim (US) Inc.</t>
  </si>
  <si>
    <t>Artesia</t>
  </si>
  <si>
    <t>ESP</t>
  </si>
  <si>
    <t>Long, Wet</t>
  </si>
  <si>
    <t xml:space="preserve">Liq </t>
  </si>
  <si>
    <t>Texas Industries Inc.</t>
  </si>
  <si>
    <t>Midlothian</t>
  </si>
  <si>
    <t>Giant Cement</t>
  </si>
  <si>
    <t>Harleyville</t>
  </si>
  <si>
    <t>Ash Grove Cement Company</t>
  </si>
  <si>
    <t>Foreman</t>
  </si>
  <si>
    <t>Liq, solid</t>
  </si>
  <si>
    <t>Keystone</t>
  </si>
  <si>
    <t>Bath</t>
  </si>
  <si>
    <t>Holcim (US) Inc</t>
  </si>
  <si>
    <t>Holly Hill</t>
  </si>
  <si>
    <t>LAFARGE</t>
  </si>
  <si>
    <t>FREDONIA</t>
  </si>
  <si>
    <t>Clarksville</t>
  </si>
  <si>
    <t>Essroc</t>
  </si>
  <si>
    <t>Logansport</t>
  </si>
  <si>
    <t>CONTINENTAL CEMENT COMPANY</t>
  </si>
  <si>
    <t>HANNIBAL</t>
  </si>
  <si>
    <t>Liq, sludge, solid</t>
  </si>
  <si>
    <t>Liq and solid</t>
  </si>
  <si>
    <t>Cement Kiln</t>
  </si>
  <si>
    <t>3029C11</t>
  </si>
  <si>
    <t>CoC</t>
  </si>
  <si>
    <t>on</t>
  </si>
  <si>
    <t>Yes</t>
  </si>
  <si>
    <t>Y</t>
  </si>
  <si>
    <t>ILRM on</t>
  </si>
  <si>
    <t>Cement Kiln (CK)</t>
  </si>
  <si>
    <t>303C7</t>
  </si>
  <si>
    <t>Trial burn, HIGH COMB TEMP, IN-LINE RAW MILL OFF</t>
  </si>
  <si>
    <t>off</t>
  </si>
  <si>
    <t>ILRM off</t>
  </si>
  <si>
    <t>302C10</t>
  </si>
  <si>
    <t>CoC; high temperature, max metals, prod rate, waste feed</t>
  </si>
  <si>
    <t>203C10</t>
  </si>
  <si>
    <t>CoC: Max comb temp, max metal and chlorine feed rate, max prod rate, min ESP power</t>
  </si>
  <si>
    <t>473C1</t>
  </si>
  <si>
    <t>CoC, METALS MODE, HIGH COMB TEMP</t>
  </si>
  <si>
    <t>L</t>
  </si>
  <si>
    <t>201C11</t>
  </si>
  <si>
    <t>CoC, Min dp on FF</t>
  </si>
  <si>
    <t>200C11</t>
  </si>
  <si>
    <t>404C10</t>
  </si>
  <si>
    <t>Trial burn: Max comb temp, max metals, chlorine, raw material feedrate, max APCD temp, min ESP power</t>
  </si>
  <si>
    <t>Cement kiln (CK)</t>
  </si>
  <si>
    <t>207C12</t>
  </si>
  <si>
    <t>CoC, max metals, waste, slurry</t>
  </si>
  <si>
    <t>205C10</t>
  </si>
  <si>
    <t>Max comb temp, max metals, max chlorine, max prod rate</t>
  </si>
  <si>
    <t>322C8</t>
  </si>
  <si>
    <t>CoC, MAXIMUM OPERATING CONDITIONS FOR PRODUCTION OF CLINKER</t>
  </si>
  <si>
    <t>204B3</t>
  </si>
  <si>
    <t>CoC, MAX COMB ZONE TEMP, MAX SLURRY/METALS FEED, MIN ESP POWER</t>
  </si>
  <si>
    <t>323B3</t>
  </si>
  <si>
    <t>CoC, MAX OPERATING CONDITIONS</t>
  </si>
  <si>
    <t>208C10</t>
  </si>
  <si>
    <t>CoC; max metals, chlorine, waste, slurry, min ESP power</t>
  </si>
  <si>
    <t>300C11</t>
  </si>
  <si>
    <t>CoC; Max operating temp, max temp, feedrates</t>
  </si>
  <si>
    <t>319D6</t>
  </si>
  <si>
    <t>TB, MAXIMUM TEMPERATURE CONDITIONS, metals testing</t>
  </si>
  <si>
    <t>206C10</t>
  </si>
  <si>
    <t>Max comb temp, max metals, max chlorine, max prod rate, max waste</t>
  </si>
  <si>
    <t>403C10</t>
  </si>
  <si>
    <t>Trial burn: Max comb temp, max metals, chlorine, raw material feedrate, 4 runs</t>
  </si>
  <si>
    <t>3031C1</t>
  </si>
  <si>
    <t>ASH GROVE CEMENT COMPANY</t>
  </si>
  <si>
    <t>CHANUTE</t>
  </si>
  <si>
    <t>FF (main), FF (bypass)</t>
  </si>
  <si>
    <t>Comp Perf Test, raw mill on</t>
  </si>
  <si>
    <t>Preheater/precalciner</t>
  </si>
  <si>
    <t>IB</t>
  </si>
  <si>
    <t>3031C2</t>
  </si>
  <si>
    <t>Comp Perf Test, raw mill off</t>
  </si>
  <si>
    <t>302C12</t>
  </si>
  <si>
    <t>Risk burn, normal operations</t>
  </si>
  <si>
    <t>N</t>
  </si>
  <si>
    <t>203C5</t>
  </si>
  <si>
    <t>CoC, MAX COMB ZONE TEMP, MAX METALS/CHLORINE FEED RATES</t>
  </si>
  <si>
    <t>303C9</t>
  </si>
  <si>
    <t>NORMAL OPERATING CONDITIONS</t>
  </si>
  <si>
    <t>3030C1</t>
  </si>
  <si>
    <t>TXI</t>
  </si>
  <si>
    <t>Periodic air emissions evaluation</t>
  </si>
  <si>
    <t>U</t>
  </si>
  <si>
    <t>200C5</t>
  </si>
  <si>
    <t>CoC, MIN FF PRESSURE DROP</t>
  </si>
  <si>
    <t>303C1</t>
  </si>
  <si>
    <t>BASELINE, no haz waste</t>
  </si>
  <si>
    <t>NA</t>
  </si>
  <si>
    <t>Not evaluated: not burning hazardous waste</t>
  </si>
  <si>
    <t>207C3</t>
  </si>
  <si>
    <t>purpose of testing not clear</t>
  </si>
  <si>
    <t>Were SVMs spiked?</t>
  </si>
  <si>
    <t>303C6</t>
  </si>
  <si>
    <t>FUEL: COAL/TIRE COMBINATION</t>
  </si>
  <si>
    <t>205C7</t>
  </si>
  <si>
    <t>NORMAL WASTE FUEL OPERATIONS</t>
  </si>
  <si>
    <t>200C4</t>
  </si>
  <si>
    <t>CoC, MAX HW FIRING, MAX TIER III METALS SPIKING, MAX SLURRY FEED</t>
  </si>
  <si>
    <t>201C10</t>
  </si>
  <si>
    <t>CoC, Max operating mode waste feed, temp, prod rate</t>
  </si>
  <si>
    <t>208C3</t>
  </si>
  <si>
    <t>purpose of test not clear</t>
  </si>
  <si>
    <t>200C10</t>
  </si>
  <si>
    <t>303C3</t>
  </si>
  <si>
    <t>CoC, HIGH COMB TEMP, IN-LINE RAW MILL OFF</t>
  </si>
  <si>
    <t>204B2</t>
  </si>
  <si>
    <t>NORMAL KILN OPERATING CONDITIONS</t>
  </si>
  <si>
    <t>323C9</t>
  </si>
  <si>
    <t>HIGH CHLORINE, HIGH ESP INLET TEMPERATURE</t>
  </si>
  <si>
    <t>UL</t>
  </si>
  <si>
    <t>Not evaluated: demonstration testing</t>
  </si>
  <si>
    <t>323B1</t>
  </si>
  <si>
    <t>LOW CHLORINE, HIGH ESP INLET TEMPERATURE</t>
  </si>
  <si>
    <t>207C11</t>
  </si>
  <si>
    <t>Trial burn; Low temp POHC DRE, PCDD/PCDF</t>
  </si>
  <si>
    <t>404C1</t>
  </si>
  <si>
    <t>CoC, HIGH COMB TEMP, MIN ESP POWER</t>
  </si>
  <si>
    <t>208C11</t>
  </si>
  <si>
    <t>TB, low temp, POHC DRE</t>
  </si>
  <si>
    <t>203C2</t>
  </si>
  <si>
    <t>State of MS testing, ANNUAL STACK SAMPLING WITH SF6 SPIKE</t>
  </si>
  <si>
    <t>Assume no SVM spike</t>
  </si>
  <si>
    <t>200C1</t>
  </si>
  <si>
    <t>CoC, MAX HW FEED, SPIKED METAL, SPIKED CHLORINE</t>
  </si>
  <si>
    <t>203C4</t>
  </si>
  <si>
    <t>State of Mississippi required annual testing, DRE TEST USING SF6</t>
  </si>
  <si>
    <t>205C5</t>
  </si>
  <si>
    <t>ReCoC, HIGH COMB TEMP, HIGH METALS FEED, HIGH CHLORINE</t>
  </si>
  <si>
    <t>319D2</t>
  </si>
  <si>
    <t>CARBON INJECTION</t>
  </si>
  <si>
    <t>Not evaluated: research testing</t>
  </si>
  <si>
    <t>404C4</t>
  </si>
  <si>
    <t>CoC, MAX FEED, PRODUCTION, CHLORINE, &amp; COMB. TEMP. MIN ESP POWER</t>
  </si>
  <si>
    <t>300C6</t>
  </si>
  <si>
    <t>BASELINE</t>
  </si>
  <si>
    <t>Not evaluated: pre-BIF Rule data</t>
  </si>
  <si>
    <t>208C2</t>
  </si>
  <si>
    <t>CoC, MAX PROD, &gt;25% TIER III SPIKE, MAX SLURRY FEED</t>
  </si>
  <si>
    <t>681C2</t>
  </si>
  <si>
    <t>Giant Cement Company</t>
  </si>
  <si>
    <t>State of South Carolina emissions testing requirements, pre-BIF</t>
  </si>
  <si>
    <t>pre BIF rule data</t>
  </si>
  <si>
    <t>208C1</t>
  </si>
  <si>
    <t>CoC, MAX PROD, MAX TIER III SPIKE, MAX SLURRY FEED</t>
  </si>
  <si>
    <t>318C2</t>
  </si>
  <si>
    <t>TEXAS INDUSTRIES, INC.</t>
  </si>
  <si>
    <t>MIDLOTHIAN</t>
  </si>
  <si>
    <t>CoC, Metal mode</t>
  </si>
  <si>
    <t>Data from source 473 represents current emissions from this kiln</t>
  </si>
  <si>
    <t>201C1</t>
  </si>
  <si>
    <t>322C1</t>
  </si>
  <si>
    <t>CoC, MAX PROD,MAX HW FEED,MAX COMB TEMP,MAX ESP TEMP</t>
  </si>
  <si>
    <t>323B2</t>
  </si>
  <si>
    <t>HIGH CHLORINE, LOW ESP INLET TEMPERATURE</t>
  </si>
  <si>
    <t>201C2</t>
  </si>
  <si>
    <t>DRE TEST, also PM, metals, HCl; pre BIF rule</t>
  </si>
  <si>
    <t>228C6</t>
  </si>
  <si>
    <t>FIRING HW SOLID WASTE AND COAL</t>
  </si>
  <si>
    <t>319D9</t>
  </si>
  <si>
    <t>TB, NORMAL OPERATING CONDITIONS</t>
  </si>
  <si>
    <t>319D1</t>
  </si>
  <si>
    <t>300C7</t>
  </si>
  <si>
    <t>Haz waste firing</t>
  </si>
  <si>
    <t>207C2</t>
  </si>
  <si>
    <t>206C1</t>
  </si>
  <si>
    <t>CoC, MAX COMB TEMP</t>
  </si>
  <si>
    <t>228C2</t>
  </si>
  <si>
    <t>CoC, MAX HW FEED</t>
  </si>
  <si>
    <t>Data from source 403 represents current emissions from this kiln for metals</t>
  </si>
  <si>
    <t>680C1</t>
  </si>
  <si>
    <t>?</t>
  </si>
  <si>
    <t>204C1</t>
  </si>
  <si>
    <t>207C1</t>
  </si>
  <si>
    <t>206C5</t>
  </si>
  <si>
    <t>CoC, MAX  COMB TEMPS AND MAX METALS/CHLORINE FEED RATES</t>
  </si>
  <si>
    <t>300C13</t>
  </si>
  <si>
    <t>203C1</t>
  </si>
  <si>
    <t>319C1</t>
  </si>
  <si>
    <t>CoC, HIGH COMB TEMP</t>
  </si>
  <si>
    <t>207C10</t>
  </si>
  <si>
    <t>681C1</t>
  </si>
  <si>
    <t>State of South Carolina emissions testing requirements</t>
  </si>
  <si>
    <t>491C1</t>
  </si>
  <si>
    <t>Essroc Corporation</t>
  </si>
  <si>
    <t>CoC, MAX COMB TEMP, MAX METALS/CL FEED, MAX APCD TEMP</t>
  </si>
  <si>
    <t>Data from source 300 currently represents this kiln</t>
  </si>
  <si>
    <t>323C1</t>
  </si>
  <si>
    <t>403C1</t>
  </si>
  <si>
    <t>228C7</t>
  </si>
  <si>
    <t>FIRING HW SOLID, LIQUID WASTE AND COAL</t>
  </si>
  <si>
    <t>205C1</t>
  </si>
  <si>
    <t>403C3</t>
  </si>
  <si>
    <t>CoC, HIGH COMB TEMP, HIGH CL FEED, HIGH HW FEED</t>
  </si>
  <si>
    <t>302C3</t>
  </si>
  <si>
    <t>Not evaluated: APCS since modified</t>
  </si>
  <si>
    <t>302C1</t>
  </si>
  <si>
    <t>CoC, MAX COMB TEMP, MIN ESP POWER, MAX PROD</t>
  </si>
  <si>
    <t>300C2</t>
  </si>
  <si>
    <t xml:space="preserve">Munitions </t>
  </si>
  <si>
    <t xml:space="preserve">Chemical </t>
  </si>
  <si>
    <t xml:space="preserve">Mixed </t>
  </si>
  <si>
    <t>Spiking</t>
  </si>
  <si>
    <t>Tier</t>
  </si>
  <si>
    <t xml:space="preserve">Popping </t>
  </si>
  <si>
    <t xml:space="preserve">Weapons </t>
  </si>
  <si>
    <t xml:space="preserve">Radioactive </t>
  </si>
  <si>
    <t xml:space="preserve">Campaign </t>
  </si>
  <si>
    <t>Pb</t>
  </si>
  <si>
    <t>Cd</t>
  </si>
  <si>
    <t>Furnace</t>
  </si>
  <si>
    <t>Demil</t>
  </si>
  <si>
    <t>Waste</t>
  </si>
  <si>
    <t>Number</t>
  </si>
  <si>
    <t>R1</t>
  </si>
  <si>
    <t>R2</t>
  </si>
  <si>
    <t>R3</t>
  </si>
  <si>
    <t>R4</t>
  </si>
  <si>
    <t>R5</t>
  </si>
  <si>
    <t>R6</t>
  </si>
  <si>
    <t>R7</t>
  </si>
  <si>
    <t>R8</t>
  </si>
  <si>
    <t>HW</t>
  </si>
  <si>
    <t>Spike</t>
  </si>
  <si>
    <t>RM</t>
  </si>
  <si>
    <t>Coal</t>
  </si>
  <si>
    <t>Total</t>
  </si>
  <si>
    <t>Misc Fuel</t>
  </si>
  <si>
    <t>Cond Avg</t>
  </si>
  <si>
    <t>ND</t>
  </si>
  <si>
    <t>R9</t>
  </si>
  <si>
    <t>Stack Gas Emissions (ug/dscm) (ND% of total)</t>
  </si>
  <si>
    <t>SVM SRE (%)</t>
  </si>
  <si>
    <t>SVM Feedrate MTEC Cond Avg (ug/dscm)</t>
  </si>
  <si>
    <t>Emiss</t>
  </si>
  <si>
    <t>Kiln</t>
  </si>
  <si>
    <t>Status</t>
  </si>
  <si>
    <t>Short</t>
  </si>
  <si>
    <t>ILRM</t>
  </si>
  <si>
    <t>ND SVM Total R1</t>
  </si>
  <si>
    <t>SVM Total Feed R1 (ug/dscm)</t>
  </si>
  <si>
    <t>ND SVM Total R2</t>
  </si>
  <si>
    <t>SVM Total Feed R2 (ug/dscm)</t>
  </si>
  <si>
    <t>ND SVM Total R3</t>
  </si>
  <si>
    <t>SVM Total Feed R3 (ug/dscm)</t>
  </si>
  <si>
    <t>ND SVM Total R4</t>
  </si>
  <si>
    <t>SVM Total Feed R4 (ug/dscm)</t>
  </si>
  <si>
    <t>ND SVM Total R5</t>
  </si>
  <si>
    <t>SVM Total Feed R5 (ug/dscm)</t>
  </si>
  <si>
    <t>ND SVM Total R6</t>
  </si>
  <si>
    <t>SVM Total Feed R6 (ug/dscm)</t>
  </si>
  <si>
    <t>ND SVM Total R7</t>
  </si>
  <si>
    <t>SVM Total Feed R7 (ug/dscm)</t>
  </si>
  <si>
    <t>ND SVM Total R8</t>
  </si>
  <si>
    <t>SVM Total Feed R8 (ug/dscm)</t>
  </si>
  <si>
    <t>ND SVM Total R9</t>
  </si>
  <si>
    <t>SVM Total Feed R9 (ug/dscm)</t>
  </si>
  <si>
    <t>ND SVM Total R10</t>
  </si>
  <si>
    <t>SVM Total Feed R10 (ug/dscm)</t>
  </si>
  <si>
    <t>ND SVM Total R11</t>
  </si>
  <si>
    <t>SVM Total Feed R11 (ug/dscm)</t>
  </si>
  <si>
    <t>ND SVM Total RA</t>
  </si>
  <si>
    <t>228C12</t>
  </si>
  <si>
    <t>SVM Feedrate Total (ug/dscm)</t>
  </si>
  <si>
    <t/>
  </si>
  <si>
    <t>&gt;</t>
  </si>
  <si>
    <t>taken from 403C10</t>
  </si>
  <si>
    <t>Data from source 403 represents current performance of this kiln for metals</t>
  </si>
  <si>
    <t>Data from source 473 represents current performance of this kiln</t>
  </si>
  <si>
    <t>Data from source 300 currently represents current performance of this kiln</t>
  </si>
  <si>
    <t>Rating</t>
  </si>
  <si>
    <t>Comment</t>
  </si>
  <si>
    <t>SVM SRE</t>
  </si>
  <si>
    <t>Metals data from 403C10</t>
  </si>
  <si>
    <t>403C10 sister data</t>
  </si>
  <si>
    <t>SVM SRE Used For Evaluation Purposes (%)</t>
  </si>
  <si>
    <t>Thermal Feed Cond Avg (MMBtu/hr)</t>
  </si>
  <si>
    <t>MF</t>
  </si>
  <si>
    <t>Est Tot</t>
  </si>
  <si>
    <t>473A</t>
  </si>
  <si>
    <t>Data from sister kiln 473</t>
  </si>
  <si>
    <r>
      <t>SVM in HW (lb/10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0"/>
      </rPr>
      <t xml:space="preserve"> Btu)</t>
    </r>
  </si>
  <si>
    <t>Data in lieu</t>
  </si>
  <si>
    <t>Not evaluated: APCS since modified; data in lieu</t>
  </si>
  <si>
    <t>Normal</t>
  </si>
  <si>
    <t>Feedrate extrapolated</t>
  </si>
  <si>
    <t>Demo testing</t>
  </si>
  <si>
    <t>APCS modified</t>
  </si>
  <si>
    <t>Run 3 (13) not used in cond avg since ESP went off line</t>
  </si>
  <si>
    <r>
      <t>SVM HW Thermal Emiss (lb/10</t>
    </r>
    <r>
      <rPr>
        <vertAlign val="superscript"/>
        <sz val="10"/>
        <rFont val="Arial"/>
        <family val="2"/>
      </rPr>
      <t>12</t>
    </r>
    <r>
      <rPr>
        <sz val="10"/>
        <rFont val="Arial"/>
        <family val="0"/>
      </rPr>
      <t xml:space="preserve"> Btu)</t>
    </r>
  </si>
  <si>
    <t>Thermal Emission Rating</t>
  </si>
  <si>
    <t>R4 PM outlier (99.984%)</t>
  </si>
  <si>
    <t>R4 PM outlier (74.6)</t>
  </si>
  <si>
    <t>R3 ESP offline (13.8)</t>
  </si>
  <si>
    <t>No SB</t>
  </si>
  <si>
    <t>R SB</t>
  </si>
  <si>
    <t>Camp</t>
  </si>
  <si>
    <t xml:space="preserve"> No</t>
  </si>
  <si>
    <t>Comments</t>
  </si>
  <si>
    <t>Source ID</t>
  </si>
  <si>
    <t xml:space="preserve">Cond ID </t>
  </si>
  <si>
    <t>Facility Information</t>
  </si>
  <si>
    <t>Combustor Information</t>
  </si>
  <si>
    <t xml:space="preserve">APCS </t>
  </si>
  <si>
    <t>Combustor</t>
  </si>
  <si>
    <t xml:space="preserve">Detailed </t>
  </si>
  <si>
    <t xml:space="preserve"> Category</t>
  </si>
  <si>
    <t xml:space="preserve"> Class</t>
  </si>
  <si>
    <t xml:space="preserve"> Type</t>
  </si>
  <si>
    <t>Acronym</t>
  </si>
  <si>
    <t>Hazardous</t>
  </si>
  <si>
    <t>Gov't</t>
  </si>
  <si>
    <t xml:space="preserve"> Wastes</t>
  </si>
  <si>
    <t>vs On-site</t>
  </si>
  <si>
    <t>Condition Information</t>
  </si>
  <si>
    <t>Cond</t>
  </si>
  <si>
    <t xml:space="preserve"> Dates</t>
  </si>
  <si>
    <t>SVM Emissions</t>
  </si>
  <si>
    <t xml:space="preserve"> Rating</t>
  </si>
  <si>
    <t xml:space="preserve"> Rating Comments</t>
  </si>
  <si>
    <t>Campaign</t>
  </si>
  <si>
    <t>CT</t>
  </si>
  <si>
    <r>
      <t xml:space="preserve">Feedrate extrapo used to set limits; </t>
    </r>
    <r>
      <rPr>
        <sz val="10"/>
        <color indexed="12"/>
        <rFont val="Arial"/>
        <family val="2"/>
      </rPr>
      <t>MACT New Source; data not included in Existing Source analyses</t>
    </r>
  </si>
  <si>
    <t>SVM HW + Spike Feedrate (ug/dscm)</t>
  </si>
  <si>
    <t>R3 ESP offline (99.993%)</t>
  </si>
  <si>
    <t>Sources Shutdown or No Longer Burning Hazardous Wastes</t>
  </si>
  <si>
    <r>
      <t>Older APCS</t>
    </r>
    <r>
      <rPr>
        <sz val="10"/>
        <rFont val="Arial"/>
        <family val="0"/>
      </rPr>
      <t>. Data from source 200 currently represents this kiln</t>
    </r>
  </si>
  <si>
    <t>Used older FF Bags</t>
  </si>
  <si>
    <r>
      <t>Used older FF bags</t>
    </r>
    <r>
      <rPr>
        <sz val="10"/>
        <rFont val="Arial"/>
        <family val="0"/>
      </rPr>
      <t>. R4 PM outlier (48)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</si>
</sst>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0000"/>
    <numFmt numFmtId="167" formatCode="#,##0.0"/>
    <numFmt numFmtId="168" formatCode="0.000"/>
    <numFmt numFmtId="169" formatCode="0.0000"/>
    <numFmt numFmtId="170" formatCode="0.0"/>
    <numFmt numFmtId="171" formatCode="0.00000"/>
  </numFmts>
  <fonts count="6">
    <font>
      <sz val="10"/>
      <name val="Arial"/>
      <family val="0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Continuous"/>
    </xf>
    <xf numFmtId="164" fontId="0" fillId="0" borderId="1" xfId="0" applyNumberFormat="1" applyBorder="1" applyAlignment="1">
      <alignment horizontal="centerContinuous"/>
    </xf>
    <xf numFmtId="165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167" fontId="0" fillId="0" borderId="1" xfId="0" applyNumberFormat="1" applyBorder="1" applyAlignment="1">
      <alignment horizontal="centerContinuous"/>
    </xf>
    <xf numFmtId="167" fontId="0" fillId="0" borderId="0" xfId="0" applyNumberFormat="1" applyBorder="1" applyAlignment="1">
      <alignment horizontal="centerContinuous"/>
    </xf>
    <xf numFmtId="167" fontId="0" fillId="0" borderId="2" xfId="0" applyNumberFormat="1" applyBorder="1" applyAlignment="1">
      <alignment horizontal="centerContinuous"/>
    </xf>
    <xf numFmtId="167" fontId="0" fillId="0" borderId="1" xfId="0" applyNumberFormat="1" applyBorder="1" applyAlignment="1">
      <alignment/>
    </xf>
    <xf numFmtId="167" fontId="0" fillId="0" borderId="2" xfId="0" applyNumberFormat="1" applyBorder="1" applyAlignment="1">
      <alignment/>
    </xf>
    <xf numFmtId="4" fontId="0" fillId="0" borderId="1" xfId="0" applyNumberFormat="1" applyBorder="1" applyAlignment="1">
      <alignment horizontal="centerContinuous"/>
    </xf>
    <xf numFmtId="4" fontId="0" fillId="0" borderId="0" xfId="0" applyNumberFormat="1" applyBorder="1" applyAlignment="1">
      <alignment horizontal="centerContinuous"/>
    </xf>
    <xf numFmtId="4" fontId="0" fillId="0" borderId="2" xfId="0" applyNumberFormat="1" applyBorder="1" applyAlignment="1">
      <alignment horizontal="centerContinuous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2" xfId="0" applyNumberFormat="1" applyBorder="1" applyAlignment="1">
      <alignment horizontal="centerContinuous"/>
    </xf>
    <xf numFmtId="2" fontId="0" fillId="0" borderId="0" xfId="0" applyNumberFormat="1" applyBorder="1" applyAlignment="1">
      <alignment horizontal="centerContinuous"/>
    </xf>
    <xf numFmtId="2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Continuous"/>
    </xf>
    <xf numFmtId="169" fontId="0" fillId="0" borderId="0" xfId="0" applyNumberFormat="1" applyBorder="1" applyAlignment="1">
      <alignment horizontal="centerContinuous"/>
    </xf>
    <xf numFmtId="169" fontId="0" fillId="0" borderId="2" xfId="0" applyNumberFormat="1" applyBorder="1" applyAlignment="1">
      <alignment horizontal="centerContinuous"/>
    </xf>
    <xf numFmtId="169" fontId="0" fillId="0" borderId="0" xfId="0" applyNumberFormat="1" applyBorder="1" applyAlignment="1">
      <alignment/>
    </xf>
    <xf numFmtId="169" fontId="0" fillId="0" borderId="0" xfId="0" applyNumberFormat="1" applyFill="1" applyBorder="1" applyAlignment="1">
      <alignment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/>
    </xf>
    <xf numFmtId="169" fontId="0" fillId="0" borderId="15" xfId="0" applyNumberFormat="1" applyBorder="1" applyAlignment="1">
      <alignment/>
    </xf>
    <xf numFmtId="164" fontId="0" fillId="0" borderId="15" xfId="0" applyNumberFormat="1" applyBorder="1" applyAlignment="1">
      <alignment/>
    </xf>
    <xf numFmtId="167" fontId="0" fillId="0" borderId="15" xfId="0" applyNumberFormat="1" applyBorder="1" applyAlignment="1">
      <alignment/>
    </xf>
    <xf numFmtId="2" fontId="0" fillId="0" borderId="15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4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69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167" fontId="0" fillId="0" borderId="4" xfId="0" applyNumberFormat="1" applyFill="1" applyBorder="1" applyAlignment="1">
      <alignment horizontal="center"/>
    </xf>
    <xf numFmtId="167" fontId="0" fillId="0" borderId="15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0" fillId="0" borderId="4" xfId="0" applyNumberFormat="1" applyBorder="1" applyAlignment="1">
      <alignment/>
    </xf>
    <xf numFmtId="3" fontId="0" fillId="0" borderId="8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7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W103"/>
  <sheetViews>
    <sheetView tabSelected="1" zoomScale="75" zoomScaleNormal="75" workbookViewId="0" topLeftCell="A2">
      <pane xSplit="5325" ySplit="975" topLeftCell="AU2" activePane="bottomRight" state="split"/>
      <selection pane="topLeft" activeCell="A2" sqref="A2"/>
      <selection pane="topRight" activeCell="E2" sqref="E2"/>
      <selection pane="bottomLeft" activeCell="A59" sqref="A59:IV59"/>
      <selection pane="bottomRight" activeCell="BS90" sqref="BS90"/>
    </sheetView>
  </sheetViews>
  <sheetFormatPr defaultColWidth="9.140625" defaultRowHeight="12.75"/>
  <cols>
    <col min="1" max="1" width="9.28125" style="37" customWidth="1"/>
    <col min="2" max="2" width="10.57421875" style="37" customWidth="1"/>
    <col min="3" max="3" width="27.8515625" style="1" customWidth="1"/>
    <col min="4" max="4" width="15.28125" style="1" customWidth="1"/>
    <col min="5" max="5" width="10.57421875" style="1" customWidth="1"/>
    <col min="6" max="6" width="10.8515625" style="1" customWidth="1"/>
    <col min="7" max="7" width="14.421875" style="1" customWidth="1"/>
    <col min="8" max="8" width="20.7109375" style="1" customWidth="1"/>
    <col min="9" max="10" width="8.28125" style="1" hidden="1" customWidth="1"/>
    <col min="11" max="11" width="5.421875" style="1" customWidth="1"/>
    <col min="12" max="12" width="6.28125" style="1" customWidth="1"/>
    <col min="13" max="13" width="11.7109375" style="1" customWidth="1"/>
    <col min="14" max="14" width="5.8515625" style="1" hidden="1" customWidth="1"/>
    <col min="15" max="15" width="8.7109375" style="1" customWidth="1"/>
    <col min="16" max="16" width="9.7109375" style="1" customWidth="1"/>
    <col min="17" max="17" width="10.00390625" style="1" customWidth="1"/>
    <col min="18" max="18" width="9.57421875" style="1" customWidth="1"/>
    <col min="19" max="19" width="5.140625" style="1" customWidth="1"/>
    <col min="20" max="20" width="14.140625" style="2" customWidth="1"/>
    <col min="21" max="21" width="73.8515625" style="1" customWidth="1"/>
    <col min="22" max="22" width="6.28125" style="1" customWidth="1"/>
    <col min="23" max="23" width="6.00390625" style="1" customWidth="1"/>
    <col min="24" max="24" width="6.28125" style="1" hidden="1" customWidth="1"/>
    <col min="25" max="25" width="5.421875" style="1" customWidth="1"/>
    <col min="26" max="26" width="5.7109375" style="1" customWidth="1"/>
    <col min="27" max="28" width="9.140625" style="0" hidden="1" customWidth="1"/>
    <col min="29" max="29" width="2.00390625" style="1" hidden="1" customWidth="1"/>
    <col min="30" max="30" width="9.57421875" style="1" customWidth="1"/>
    <col min="31" max="31" width="8.57421875" style="1" customWidth="1"/>
    <col min="32" max="32" width="45.57421875" style="1" customWidth="1"/>
    <col min="33" max="33" width="4.7109375" style="7" customWidth="1"/>
    <col min="34" max="34" width="9.7109375" style="7" customWidth="1"/>
    <col min="35" max="35" width="4.28125" style="7" customWidth="1"/>
    <col min="36" max="36" width="10.00390625" style="7" customWidth="1"/>
    <col min="37" max="37" width="3.8515625" style="7" customWidth="1"/>
    <col min="38" max="38" width="9.28125" style="7" customWidth="1"/>
    <col min="39" max="39" width="4.28125" style="7" customWidth="1"/>
    <col min="40" max="40" width="8.57421875" style="7" customWidth="1"/>
    <col min="41" max="41" width="3.8515625" style="7" customWidth="1"/>
    <col min="42" max="42" width="9.140625" style="7" customWidth="1"/>
    <col min="43" max="43" width="3.8515625" style="7" customWidth="1"/>
    <col min="44" max="44" width="9.00390625" style="7" customWidth="1"/>
    <col min="45" max="45" width="4.140625" style="7" customWidth="1"/>
    <col min="46" max="46" width="9.57421875" style="7" customWidth="1"/>
    <col min="47" max="47" width="4.00390625" style="7" customWidth="1"/>
    <col min="48" max="48" width="8.8515625" style="7" customWidth="1"/>
    <col min="49" max="49" width="9.140625" style="7" hidden="1" customWidth="1"/>
    <col min="50" max="54" width="0" style="7" hidden="1" customWidth="1"/>
    <col min="55" max="55" width="5.00390625" style="7" hidden="1" customWidth="1"/>
    <col min="56" max="56" width="6.8515625" style="7" hidden="1" customWidth="1"/>
    <col min="57" max="57" width="4.140625" style="7" customWidth="1"/>
    <col min="58" max="58" width="10.8515625" style="7" customWidth="1"/>
    <col min="59" max="60" width="9.140625" style="7" hidden="1" customWidth="1"/>
    <col min="61" max="61" width="9.8515625" style="1" customWidth="1"/>
    <col min="62" max="62" width="8.7109375" style="1" customWidth="1"/>
    <col min="63" max="63" width="35.7109375" style="1" customWidth="1"/>
    <col min="64" max="64" width="2.8515625" style="7" customWidth="1"/>
    <col min="65" max="65" width="10.140625" style="61" customWidth="1"/>
    <col min="66" max="66" width="3.28125" style="61" customWidth="1"/>
    <col min="67" max="67" width="10.57421875" style="61" customWidth="1"/>
    <col min="68" max="68" width="2.7109375" style="61" customWidth="1"/>
    <col min="69" max="69" width="9.7109375" style="61" customWidth="1"/>
    <col min="70" max="70" width="3.140625" style="61" customWidth="1"/>
    <col min="71" max="71" width="9.8515625" style="61" customWidth="1"/>
    <col min="72" max="72" width="3.140625" style="61" customWidth="1"/>
    <col min="73" max="73" width="9.140625" style="61" customWidth="1"/>
    <col min="74" max="74" width="3.140625" style="61" customWidth="1"/>
    <col min="75" max="75" width="9.00390625" style="61" customWidth="1"/>
    <col min="76" max="76" width="9.140625" style="61" hidden="1" customWidth="1"/>
    <col min="77" max="77" width="0" style="61" hidden="1" customWidth="1"/>
    <col min="78" max="81" width="9.140625" style="61" hidden="1" customWidth="1"/>
    <col min="82" max="82" width="3.140625" style="61" customWidth="1"/>
    <col min="83" max="83" width="10.7109375" style="61" customWidth="1"/>
    <col min="84" max="85" width="9.57421875" style="9" hidden="1" customWidth="1"/>
    <col min="86" max="86" width="3.28125" style="1" customWidth="1"/>
    <col min="87" max="87" width="11.421875" style="61" customWidth="1"/>
    <col min="88" max="88" width="2.140625" style="61" bestFit="1" customWidth="1"/>
    <col min="89" max="89" width="11.140625" style="61" customWidth="1"/>
    <col min="90" max="90" width="2.140625" style="61" bestFit="1" customWidth="1"/>
    <col min="91" max="91" width="9.140625" style="61" customWidth="1"/>
    <col min="92" max="92" width="2.140625" style="61" bestFit="1" customWidth="1"/>
    <col min="93" max="93" width="10.00390625" style="61" customWidth="1"/>
    <col min="94" max="94" width="2.140625" style="61" bestFit="1" customWidth="1"/>
    <col min="95" max="95" width="9.140625" style="61" customWidth="1"/>
    <col min="96" max="96" width="2.140625" style="61" bestFit="1" customWidth="1"/>
    <col min="97" max="97" width="9.140625" style="61" customWidth="1"/>
    <col min="98" max="98" width="9.140625" style="61" hidden="1" customWidth="1"/>
    <col min="99" max="99" width="0" style="61" hidden="1" customWidth="1"/>
    <col min="100" max="103" width="9.140625" style="61" hidden="1" customWidth="1"/>
    <col min="104" max="104" width="2.421875" style="61" customWidth="1"/>
    <col min="105" max="105" width="10.57421875" style="61" customWidth="1"/>
    <col min="106" max="106" width="9.140625" style="1" hidden="1" customWidth="1"/>
    <col min="107" max="107" width="0.13671875" style="1" hidden="1" customWidth="1"/>
    <col min="108" max="108" width="11.8515625" style="7" customWidth="1"/>
    <col min="109" max="109" width="13.7109375" style="7" customWidth="1"/>
    <col min="110" max="110" width="11.00390625" style="7" customWidth="1"/>
    <col min="111" max="112" width="9.140625" style="7" customWidth="1"/>
    <col min="113" max="113" width="11.57421875" style="7" customWidth="1"/>
    <col min="114" max="114" width="4.421875" style="8" customWidth="1"/>
    <col min="115" max="115" width="11.57421875" style="8" customWidth="1"/>
    <col min="116" max="116" width="4.28125" style="8" customWidth="1"/>
    <col min="117" max="117" width="12.140625" style="8" customWidth="1"/>
    <col min="118" max="118" width="4.421875" style="8" customWidth="1"/>
    <col min="119" max="119" width="10.8515625" style="8" customWidth="1"/>
    <col min="120" max="120" width="3.7109375" style="8" customWidth="1"/>
    <col min="121" max="121" width="12.57421875" style="8" customWidth="1"/>
    <col min="122" max="122" width="3.28125" style="8" customWidth="1"/>
    <col min="123" max="123" width="9.140625" style="8" customWidth="1"/>
    <col min="124" max="124" width="3.28125" style="8" customWidth="1"/>
    <col min="125" max="125" width="12.00390625" style="8" customWidth="1"/>
    <col min="126" max="134" width="0" style="8" hidden="1" customWidth="1"/>
    <col min="135" max="135" width="9.140625" style="8" hidden="1" customWidth="1"/>
    <col min="136" max="136" width="3.00390625" style="8" hidden="1" customWidth="1"/>
    <col min="137" max="137" width="9.00390625" style="1" hidden="1" customWidth="1"/>
    <col min="138" max="138" width="3.7109375" style="8" customWidth="1"/>
    <col min="139" max="139" width="13.57421875" style="8" customWidth="1"/>
    <col min="140" max="140" width="5.7109375" style="0" customWidth="1"/>
    <col min="141" max="141" width="9.140625" style="1" customWidth="1"/>
    <col min="142" max="142" width="4.57421875" style="1" customWidth="1"/>
    <col min="143" max="143" width="9.140625" style="1" customWidth="1"/>
    <col min="144" max="144" width="5.140625" style="1" customWidth="1"/>
    <col min="145" max="145" width="9.140625" style="1" customWidth="1"/>
    <col min="146" max="146" width="4.00390625" style="1" bestFit="1" customWidth="1"/>
    <col min="147" max="147" width="9.140625" style="1" customWidth="1"/>
    <col min="148" max="148" width="5.57421875" style="1" customWidth="1"/>
    <col min="149" max="149" width="9.140625" style="1" customWidth="1"/>
    <col min="150" max="150" width="4.421875" style="1" customWidth="1"/>
    <col min="151" max="151" width="8.7109375" style="1" customWidth="1"/>
    <col min="152" max="153" width="9.140625" style="1" hidden="1" customWidth="1"/>
    <col min="154" max="154" width="0.13671875" style="1" hidden="1" customWidth="1"/>
    <col min="155" max="162" width="9.140625" style="1" hidden="1" customWidth="1"/>
    <col min="163" max="163" width="0.13671875" style="1" hidden="1" customWidth="1"/>
    <col min="164" max="164" width="5.7109375" style="1" customWidth="1"/>
    <col min="165" max="165" width="9.140625" style="1" customWidth="1"/>
    <col min="166" max="166" width="8.140625" style="26" customWidth="1"/>
    <col min="167" max="167" width="8.421875" style="26" customWidth="1"/>
    <col min="168" max="168" width="7.140625" style="26" customWidth="1"/>
    <col min="169" max="169" width="8.00390625" style="26" customWidth="1"/>
    <col min="170" max="170" width="8.28125" style="26" customWidth="1"/>
    <col min="171" max="171" width="5.8515625" style="23" customWidth="1"/>
    <col min="172" max="172" width="6.7109375" style="23" customWidth="1"/>
    <col min="173" max="173" width="12.140625" style="1" customWidth="1"/>
    <col min="174" max="174" width="3.57421875" style="0" customWidth="1"/>
    <col min="175" max="175" width="7.57421875" style="23" customWidth="1"/>
    <col min="176" max="176" width="3.57421875" style="23" customWidth="1"/>
    <col min="177" max="177" width="8.28125" style="23" customWidth="1"/>
    <col min="178" max="178" width="3.421875" style="23" customWidth="1"/>
    <col min="179" max="179" width="7.57421875" style="23" customWidth="1"/>
    <col min="180" max="180" width="3.421875" style="23" customWidth="1"/>
    <col min="181" max="181" width="8.00390625" style="23" customWidth="1"/>
    <col min="182" max="182" width="3.7109375" style="23" customWidth="1"/>
    <col min="183" max="183" width="7.57421875" style="23" customWidth="1"/>
    <col min="184" max="184" width="3.57421875" style="23" customWidth="1"/>
    <col min="185" max="185" width="7.421875" style="23" customWidth="1"/>
    <col min="186" max="186" width="3.421875" style="36" hidden="1" customWidth="1"/>
    <col min="187" max="187" width="9.140625" style="1" hidden="1" customWidth="1"/>
    <col min="188" max="188" width="3.421875" style="23" customWidth="1"/>
    <col min="189" max="189" width="8.140625" style="36" customWidth="1"/>
    <col min="190" max="190" width="3.57421875" style="26" customWidth="1"/>
    <col min="191" max="191" width="6.8515625" style="23" customWidth="1"/>
    <col min="192" max="192" width="4.00390625" style="23" customWidth="1"/>
    <col min="193" max="193" width="7.28125" style="23" customWidth="1"/>
    <col min="194" max="194" width="3.57421875" style="23" customWidth="1"/>
    <col min="195" max="195" width="8.00390625" style="23" customWidth="1"/>
    <col min="196" max="196" width="3.140625" style="23" customWidth="1"/>
    <col min="197" max="197" width="7.00390625" style="23" customWidth="1"/>
    <col min="198" max="198" width="3.7109375" style="23" customWidth="1"/>
    <col min="199" max="199" width="7.421875" style="23" customWidth="1"/>
    <col min="200" max="200" width="3.28125" style="23" customWidth="1"/>
    <col min="201" max="201" width="6.28125" style="23" customWidth="1"/>
    <col min="202" max="202" width="3.00390625" style="23" hidden="1" customWidth="1"/>
    <col min="203" max="203" width="9.28125" style="23" hidden="1" customWidth="1"/>
    <col min="204" max="204" width="2.421875" style="23" customWidth="1"/>
    <col min="205" max="205" width="9.28125" style="23" customWidth="1"/>
    <col min="232" max="16384" width="9.140625" style="1" customWidth="1"/>
  </cols>
  <sheetData>
    <row r="1" spans="1:139" ht="12.75" hidden="1">
      <c r="A1" s="37" t="s">
        <v>2</v>
      </c>
      <c r="B1" s="37" t="s">
        <v>3</v>
      </c>
      <c r="C1" s="1" t="s">
        <v>4</v>
      </c>
      <c r="D1" s="1" t="s">
        <v>5</v>
      </c>
      <c r="E1" s="1" t="s">
        <v>0</v>
      </c>
      <c r="F1" s="1" t="s">
        <v>1</v>
      </c>
      <c r="G1" s="1" t="s">
        <v>12</v>
      </c>
      <c r="H1" s="1" t="s">
        <v>7</v>
      </c>
      <c r="K1" s="1" t="s">
        <v>15</v>
      </c>
      <c r="L1" s="1" t="s">
        <v>9</v>
      </c>
      <c r="M1" s="1" t="s">
        <v>13</v>
      </c>
      <c r="N1" s="1" t="s">
        <v>14</v>
      </c>
      <c r="O1" s="1" t="s">
        <v>16</v>
      </c>
      <c r="P1" s="1" t="s">
        <v>17</v>
      </c>
      <c r="Q1" s="1" t="s">
        <v>18</v>
      </c>
      <c r="R1" s="1" t="s">
        <v>11</v>
      </c>
      <c r="S1" s="1" t="s">
        <v>19</v>
      </c>
      <c r="T1" s="2" t="s">
        <v>6</v>
      </c>
      <c r="U1" s="1" t="s">
        <v>8</v>
      </c>
      <c r="V1" s="1" t="s">
        <v>21</v>
      </c>
      <c r="W1" s="1" t="s">
        <v>22</v>
      </c>
      <c r="Y1" s="1" t="s">
        <v>23</v>
      </c>
      <c r="Z1" s="1" t="s">
        <v>24</v>
      </c>
      <c r="AC1" s="1" t="s">
        <v>10</v>
      </c>
      <c r="AD1" s="1" t="s">
        <v>20</v>
      </c>
      <c r="AE1" s="1" t="s">
        <v>25</v>
      </c>
      <c r="AF1" s="1" t="s">
        <v>26</v>
      </c>
      <c r="AG1" s="7" t="s">
        <v>29</v>
      </c>
      <c r="AH1" s="7" t="s">
        <v>30</v>
      </c>
      <c r="AI1" s="7" t="s">
        <v>31</v>
      </c>
      <c r="AJ1" s="7" t="s">
        <v>32</v>
      </c>
      <c r="AK1" s="7" t="s">
        <v>33</v>
      </c>
      <c r="AL1" s="7" t="s">
        <v>34</v>
      </c>
      <c r="AM1" s="7" t="s">
        <v>35</v>
      </c>
      <c r="AN1" s="7" t="s">
        <v>36</v>
      </c>
      <c r="AO1" s="7" t="s">
        <v>37</v>
      </c>
      <c r="AP1" s="7" t="s">
        <v>38</v>
      </c>
      <c r="AQ1" s="7" t="s">
        <v>39</v>
      </c>
      <c r="AR1" s="7" t="s">
        <v>40</v>
      </c>
      <c r="AS1" s="7" t="s">
        <v>41</v>
      </c>
      <c r="AT1" s="7" t="s">
        <v>42</v>
      </c>
      <c r="AU1" s="7" t="s">
        <v>43</v>
      </c>
      <c r="AV1" s="7" t="s">
        <v>44</v>
      </c>
      <c r="AW1" s="7" t="s">
        <v>45</v>
      </c>
      <c r="AX1" s="7" t="s">
        <v>46</v>
      </c>
      <c r="AY1" s="7" t="s">
        <v>47</v>
      </c>
      <c r="AZ1" s="7" t="s">
        <v>48</v>
      </c>
      <c r="BA1" s="7" t="s">
        <v>49</v>
      </c>
      <c r="BB1" s="7" t="s">
        <v>50</v>
      </c>
      <c r="BC1" s="7" t="s">
        <v>51</v>
      </c>
      <c r="BD1" s="7" t="s">
        <v>52</v>
      </c>
      <c r="BE1" s="7" t="s">
        <v>27</v>
      </c>
      <c r="BF1" s="7" t="s">
        <v>28</v>
      </c>
      <c r="BL1" s="18"/>
      <c r="BM1" s="59" t="s">
        <v>59</v>
      </c>
      <c r="BN1" s="59"/>
      <c r="BO1" s="59" t="s">
        <v>60</v>
      </c>
      <c r="BP1" s="59"/>
      <c r="BQ1" s="59" t="s">
        <v>61</v>
      </c>
      <c r="BR1" s="59"/>
      <c r="BS1" s="59" t="s">
        <v>62</v>
      </c>
      <c r="BT1" s="59"/>
      <c r="BU1" s="59" t="s">
        <v>63</v>
      </c>
      <c r="BV1" s="59"/>
      <c r="BW1" s="59" t="s">
        <v>64</v>
      </c>
      <c r="BX1" s="59" t="s">
        <v>65</v>
      </c>
      <c r="BY1" s="59" t="s">
        <v>66</v>
      </c>
      <c r="BZ1" s="59"/>
      <c r="CA1" s="59"/>
      <c r="CB1" s="59"/>
      <c r="CC1" s="59"/>
      <c r="CD1" s="59"/>
      <c r="CE1" s="59" t="s">
        <v>67</v>
      </c>
      <c r="CF1" s="20"/>
      <c r="CG1" s="20"/>
      <c r="CI1" s="61" t="s">
        <v>59</v>
      </c>
      <c r="CK1" s="61" t="s">
        <v>60</v>
      </c>
      <c r="CM1" s="61" t="s">
        <v>61</v>
      </c>
      <c r="CO1" s="61" t="s">
        <v>62</v>
      </c>
      <c r="CQ1" s="61" t="s">
        <v>63</v>
      </c>
      <c r="CS1" s="61" t="s">
        <v>64</v>
      </c>
      <c r="CT1" s="61" t="s">
        <v>65</v>
      </c>
      <c r="CU1" s="61" t="s">
        <v>66</v>
      </c>
      <c r="DA1" s="61" t="s">
        <v>67</v>
      </c>
      <c r="DD1" s="18" t="s">
        <v>53</v>
      </c>
      <c r="DE1" s="18" t="s">
        <v>54</v>
      </c>
      <c r="DF1" s="18" t="s">
        <v>55</v>
      </c>
      <c r="DG1" s="18" t="s">
        <v>56</v>
      </c>
      <c r="DH1" s="18" t="s">
        <v>57</v>
      </c>
      <c r="DI1" s="18" t="s">
        <v>58</v>
      </c>
      <c r="DJ1" s="8" t="s">
        <v>331</v>
      </c>
      <c r="DK1" s="8" t="s">
        <v>332</v>
      </c>
      <c r="DL1" s="8" t="s">
        <v>333</v>
      </c>
      <c r="DM1" s="8" t="s">
        <v>334</v>
      </c>
      <c r="DN1" s="8" t="s">
        <v>335</v>
      </c>
      <c r="DO1" s="8" t="s">
        <v>336</v>
      </c>
      <c r="DP1" s="8" t="s">
        <v>337</v>
      </c>
      <c r="DQ1" s="8" t="s">
        <v>338</v>
      </c>
      <c r="DR1" s="8" t="s">
        <v>339</v>
      </c>
      <c r="DS1" s="8" t="s">
        <v>340</v>
      </c>
      <c r="DT1" s="8" t="s">
        <v>341</v>
      </c>
      <c r="DU1" s="8" t="s">
        <v>342</v>
      </c>
      <c r="DV1" s="8" t="s">
        <v>343</v>
      </c>
      <c r="DW1" s="8" t="s">
        <v>344</v>
      </c>
      <c r="DX1" s="8" t="s">
        <v>345</v>
      </c>
      <c r="DY1" s="8" t="s">
        <v>346</v>
      </c>
      <c r="DZ1" s="8" t="s">
        <v>347</v>
      </c>
      <c r="EA1" s="8" t="s">
        <v>348</v>
      </c>
      <c r="EB1" s="8" t="s">
        <v>349</v>
      </c>
      <c r="EC1" s="8" t="s">
        <v>350</v>
      </c>
      <c r="ED1" s="8" t="s">
        <v>351</v>
      </c>
      <c r="EE1" s="8" t="s">
        <v>352</v>
      </c>
      <c r="EH1" s="8" t="s">
        <v>353</v>
      </c>
      <c r="EI1" s="8" t="s">
        <v>58</v>
      </c>
    </row>
    <row r="2" spans="1:205" ht="14.25">
      <c r="A2" s="3" t="s">
        <v>391</v>
      </c>
      <c r="B2" s="48" t="s">
        <v>392</v>
      </c>
      <c r="C2" s="49" t="s">
        <v>393</v>
      </c>
      <c r="D2" s="49"/>
      <c r="E2" s="40" t="s">
        <v>394</v>
      </c>
      <c r="F2" s="49"/>
      <c r="G2" s="39"/>
      <c r="H2" s="38" t="s">
        <v>395</v>
      </c>
      <c r="I2"/>
      <c r="J2"/>
      <c r="K2" s="38" t="s">
        <v>329</v>
      </c>
      <c r="L2" s="38" t="s">
        <v>330</v>
      </c>
      <c r="M2" s="38" t="s">
        <v>402</v>
      </c>
      <c r="N2" s="38" t="s">
        <v>14</v>
      </c>
      <c r="O2" s="38" t="s">
        <v>291</v>
      </c>
      <c r="P2" s="38" t="s">
        <v>292</v>
      </c>
      <c r="Q2" s="38" t="s">
        <v>293</v>
      </c>
      <c r="R2" s="38" t="s">
        <v>72</v>
      </c>
      <c r="S2" s="4" t="s">
        <v>403</v>
      </c>
      <c r="T2" s="55" t="s">
        <v>406</v>
      </c>
      <c r="U2" s="56"/>
      <c r="V2" s="101" t="s">
        <v>294</v>
      </c>
      <c r="W2" s="101"/>
      <c r="X2" s="48"/>
      <c r="Y2" s="101" t="s">
        <v>295</v>
      </c>
      <c r="Z2" s="101"/>
      <c r="AC2" t="s">
        <v>10</v>
      </c>
      <c r="AD2" s="58" t="s">
        <v>409</v>
      </c>
      <c r="AE2" s="58"/>
      <c r="AF2" s="58"/>
      <c r="AG2" s="16" t="s">
        <v>323</v>
      </c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8"/>
      <c r="AW2" s="8"/>
      <c r="AX2" s="8"/>
      <c r="AY2" s="8"/>
      <c r="AZ2" s="8"/>
      <c r="BA2" s="8"/>
      <c r="BB2" s="8"/>
      <c r="BC2" s="8"/>
      <c r="BD2" s="8"/>
      <c r="BH2" s="13"/>
      <c r="BI2" s="40" t="s">
        <v>364</v>
      </c>
      <c r="BJ2" s="41"/>
      <c r="BK2" s="39"/>
      <c r="BL2" s="21" t="s">
        <v>324</v>
      </c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60"/>
      <c r="CF2" s="20"/>
      <c r="CG2" s="20"/>
      <c r="CH2" s="102" t="s">
        <v>367</v>
      </c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37"/>
      <c r="DC2" s="4" t="s">
        <v>386</v>
      </c>
      <c r="DD2" s="16" t="s">
        <v>325</v>
      </c>
      <c r="DE2" s="18"/>
      <c r="DF2" s="18"/>
      <c r="DG2" s="18"/>
      <c r="DH2" s="18"/>
      <c r="DI2" s="42"/>
      <c r="DJ2" s="17" t="s">
        <v>355</v>
      </c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/>
      <c r="EH2" s="17"/>
      <c r="EI2" s="17"/>
      <c r="EJ2" s="16" t="s">
        <v>415</v>
      </c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/>
      <c r="FH2" s="17"/>
      <c r="FI2" s="17"/>
      <c r="FJ2" s="27" t="s">
        <v>368</v>
      </c>
      <c r="FK2" s="28"/>
      <c r="FL2" s="28"/>
      <c r="FM2" s="28"/>
      <c r="FN2" s="29"/>
      <c r="FO2" s="32" t="s">
        <v>382</v>
      </c>
      <c r="FP2" s="33"/>
      <c r="FQ2" s="39"/>
      <c r="FR2" s="5"/>
      <c r="FS2" s="33" t="s">
        <v>381</v>
      </c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43"/>
      <c r="GE2" s="35"/>
      <c r="GF2" s="33"/>
      <c r="GG2" s="44"/>
      <c r="GH2" s="27"/>
      <c r="GI2" s="33" t="s">
        <v>373</v>
      </c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4"/>
    </row>
    <row r="3" spans="1:205" ht="12.75">
      <c r="A3" s="3" t="s">
        <v>305</v>
      </c>
      <c r="B3" s="48" t="s">
        <v>305</v>
      </c>
      <c r="C3" s="50" t="s">
        <v>4</v>
      </c>
      <c r="D3" s="51" t="s">
        <v>5</v>
      </c>
      <c r="E3" s="52" t="s">
        <v>396</v>
      </c>
      <c r="F3" s="53" t="s">
        <v>396</v>
      </c>
      <c r="G3" s="54" t="s">
        <v>396</v>
      </c>
      <c r="H3" s="38" t="s">
        <v>397</v>
      </c>
      <c r="I3"/>
      <c r="J3"/>
      <c r="K3" s="38" t="s">
        <v>327</v>
      </c>
      <c r="L3" s="38" t="s">
        <v>328</v>
      </c>
      <c r="M3" s="38" t="s">
        <v>404</v>
      </c>
      <c r="N3" s="38"/>
      <c r="O3" s="38" t="s">
        <v>296</v>
      </c>
      <c r="P3" s="38" t="s">
        <v>297</v>
      </c>
      <c r="Q3" s="38" t="s">
        <v>298</v>
      </c>
      <c r="R3" s="38" t="s">
        <v>405</v>
      </c>
      <c r="S3" s="4"/>
      <c r="T3" s="3" t="s">
        <v>407</v>
      </c>
      <c r="U3" s="38" t="s">
        <v>8</v>
      </c>
      <c r="V3" s="50" t="s">
        <v>300</v>
      </c>
      <c r="W3" s="54" t="s">
        <v>301</v>
      </c>
      <c r="X3" s="48"/>
      <c r="Y3" s="52" t="s">
        <v>300</v>
      </c>
      <c r="Z3" s="57" t="s">
        <v>301</v>
      </c>
      <c r="AC3"/>
      <c r="AD3" s="38" t="s">
        <v>412</v>
      </c>
      <c r="AE3" s="38" t="s">
        <v>410</v>
      </c>
      <c r="AF3" s="38" t="s">
        <v>411</v>
      </c>
      <c r="AG3" s="83"/>
      <c r="AH3" s="73" t="s">
        <v>306</v>
      </c>
      <c r="AI3" s="73"/>
      <c r="AJ3" s="73" t="s">
        <v>307</v>
      </c>
      <c r="AK3" s="73"/>
      <c r="AL3" s="73" t="s">
        <v>308</v>
      </c>
      <c r="AM3" s="73"/>
      <c r="AN3" s="73" t="s">
        <v>309</v>
      </c>
      <c r="AO3" s="73"/>
      <c r="AP3" s="73" t="s">
        <v>310</v>
      </c>
      <c r="AQ3" s="73"/>
      <c r="AR3" s="73" t="s">
        <v>311</v>
      </c>
      <c r="AS3" s="73"/>
      <c r="AT3" s="73" t="s">
        <v>312</v>
      </c>
      <c r="AU3" s="73"/>
      <c r="AV3" s="73" t="s">
        <v>313</v>
      </c>
      <c r="AW3" s="74"/>
      <c r="AX3" s="74" t="s">
        <v>322</v>
      </c>
      <c r="AY3" s="74"/>
      <c r="AZ3" s="74"/>
      <c r="BA3" s="74"/>
      <c r="BB3" s="74"/>
      <c r="BC3" s="74"/>
      <c r="BD3" s="74"/>
      <c r="BE3" s="74"/>
      <c r="BF3" s="73" t="s">
        <v>320</v>
      </c>
      <c r="BG3" s="73"/>
      <c r="BH3" s="84" t="s">
        <v>386</v>
      </c>
      <c r="BI3" s="50" t="s">
        <v>299</v>
      </c>
      <c r="BJ3" s="70" t="s">
        <v>362</v>
      </c>
      <c r="BK3" s="85" t="s">
        <v>363</v>
      </c>
      <c r="BL3" s="83"/>
      <c r="BM3" s="86" t="s">
        <v>306</v>
      </c>
      <c r="BN3" s="86"/>
      <c r="BO3" s="86" t="s">
        <v>307</v>
      </c>
      <c r="BP3" s="86"/>
      <c r="BQ3" s="86" t="s">
        <v>308</v>
      </c>
      <c r="BR3" s="86"/>
      <c r="BS3" s="86" t="s">
        <v>309</v>
      </c>
      <c r="BT3" s="86"/>
      <c r="BU3" s="86" t="s">
        <v>310</v>
      </c>
      <c r="BV3" s="86"/>
      <c r="BW3" s="86" t="s">
        <v>311</v>
      </c>
      <c r="BX3" s="86" t="s">
        <v>312</v>
      </c>
      <c r="BY3" s="86" t="s">
        <v>313</v>
      </c>
      <c r="BZ3" s="86"/>
      <c r="CA3" s="86"/>
      <c r="CB3" s="86"/>
      <c r="CC3" s="86"/>
      <c r="CD3" s="86"/>
      <c r="CE3" s="86" t="s">
        <v>320</v>
      </c>
      <c r="CF3" s="87"/>
      <c r="CG3" s="87" t="s">
        <v>386</v>
      </c>
      <c r="CH3" s="88"/>
      <c r="CI3" s="86" t="s">
        <v>306</v>
      </c>
      <c r="CJ3" s="86"/>
      <c r="CK3" s="86" t="s">
        <v>307</v>
      </c>
      <c r="CL3" s="86"/>
      <c r="CM3" s="86" t="s">
        <v>308</v>
      </c>
      <c r="CN3" s="86"/>
      <c r="CO3" s="86" t="s">
        <v>309</v>
      </c>
      <c r="CP3" s="86"/>
      <c r="CQ3" s="86" t="s">
        <v>310</v>
      </c>
      <c r="CR3" s="86"/>
      <c r="CS3" s="86" t="s">
        <v>311</v>
      </c>
      <c r="CT3" s="86" t="s">
        <v>312</v>
      </c>
      <c r="CU3" s="86" t="s">
        <v>313</v>
      </c>
      <c r="CV3" s="86"/>
      <c r="CW3" s="86"/>
      <c r="CX3" s="86"/>
      <c r="CY3" s="86"/>
      <c r="CZ3" s="86"/>
      <c r="DA3" s="86" t="s">
        <v>320</v>
      </c>
      <c r="DB3" s="71"/>
      <c r="DC3" s="89" t="s">
        <v>320</v>
      </c>
      <c r="DD3" s="83" t="s">
        <v>314</v>
      </c>
      <c r="DE3" s="73" t="s">
        <v>315</v>
      </c>
      <c r="DF3" s="73" t="s">
        <v>316</v>
      </c>
      <c r="DG3" s="73" t="s">
        <v>317</v>
      </c>
      <c r="DH3" s="73" t="s">
        <v>319</v>
      </c>
      <c r="DI3" s="84" t="s">
        <v>318</v>
      </c>
      <c r="DJ3" s="74"/>
      <c r="DK3" s="73" t="s">
        <v>306</v>
      </c>
      <c r="DL3" s="73"/>
      <c r="DM3" s="73" t="s">
        <v>307</v>
      </c>
      <c r="DN3" s="73"/>
      <c r="DO3" s="73" t="s">
        <v>308</v>
      </c>
      <c r="DP3" s="73"/>
      <c r="DQ3" s="73" t="s">
        <v>309</v>
      </c>
      <c r="DR3" s="73"/>
      <c r="DS3" s="73" t="s">
        <v>310</v>
      </c>
      <c r="DT3" s="73"/>
      <c r="DU3" s="73" t="s">
        <v>311</v>
      </c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1" t="s">
        <v>387</v>
      </c>
      <c r="EH3" s="73"/>
      <c r="EI3" s="73" t="s">
        <v>320</v>
      </c>
      <c r="EJ3" s="99"/>
      <c r="EK3" s="73" t="s">
        <v>306</v>
      </c>
      <c r="EL3" s="73"/>
      <c r="EM3" s="73" t="s">
        <v>307</v>
      </c>
      <c r="EN3" s="73"/>
      <c r="EO3" s="73" t="s">
        <v>308</v>
      </c>
      <c r="EP3" s="73"/>
      <c r="EQ3" s="73" t="s">
        <v>309</v>
      </c>
      <c r="ER3" s="73"/>
      <c r="ES3" s="73" t="s">
        <v>310</v>
      </c>
      <c r="ET3" s="73"/>
      <c r="EU3" s="73" t="s">
        <v>311</v>
      </c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1"/>
      <c r="FH3" s="73"/>
      <c r="FI3" s="73" t="s">
        <v>320</v>
      </c>
      <c r="FJ3" s="90" t="s">
        <v>314</v>
      </c>
      <c r="FK3" s="91" t="s">
        <v>317</v>
      </c>
      <c r="FL3" s="91" t="s">
        <v>369</v>
      </c>
      <c r="FM3" s="91" t="s">
        <v>318</v>
      </c>
      <c r="FN3" s="92" t="s">
        <v>370</v>
      </c>
      <c r="FO3" s="93" t="s">
        <v>388</v>
      </c>
      <c r="FP3" s="78" t="s">
        <v>362</v>
      </c>
      <c r="FQ3" s="57" t="s">
        <v>362</v>
      </c>
      <c r="FR3" s="88"/>
      <c r="FS3" s="94" t="s">
        <v>306</v>
      </c>
      <c r="FT3" s="79"/>
      <c r="FU3" s="94" t="s">
        <v>307</v>
      </c>
      <c r="FV3" s="79"/>
      <c r="FW3" s="94" t="s">
        <v>308</v>
      </c>
      <c r="FX3" s="79"/>
      <c r="FY3" s="79" t="s">
        <v>309</v>
      </c>
      <c r="FZ3" s="79"/>
      <c r="GA3" s="79" t="s">
        <v>310</v>
      </c>
      <c r="GB3" s="79"/>
      <c r="GC3" s="79" t="s">
        <v>311</v>
      </c>
      <c r="GD3" s="82"/>
      <c r="GE3" s="95" t="s">
        <v>387</v>
      </c>
      <c r="GF3" s="79"/>
      <c r="GG3" s="96" t="s">
        <v>320</v>
      </c>
      <c r="GH3" s="90"/>
      <c r="GI3" s="94" t="s">
        <v>306</v>
      </c>
      <c r="GJ3" s="79"/>
      <c r="GK3" s="94" t="s">
        <v>307</v>
      </c>
      <c r="GL3" s="79"/>
      <c r="GM3" s="94" t="s">
        <v>308</v>
      </c>
      <c r="GN3" s="79"/>
      <c r="GO3" s="79" t="s">
        <v>309</v>
      </c>
      <c r="GP3" s="79"/>
      <c r="GQ3" s="79" t="s">
        <v>310</v>
      </c>
      <c r="GR3" s="79"/>
      <c r="GS3" s="79" t="s">
        <v>311</v>
      </c>
      <c r="GT3" s="79"/>
      <c r="GU3" s="79" t="s">
        <v>387</v>
      </c>
      <c r="GV3" s="79"/>
      <c r="GW3" s="97" t="s">
        <v>320</v>
      </c>
    </row>
    <row r="4" spans="1:205" ht="12.75">
      <c r="A4" s="3"/>
      <c r="B4" s="48"/>
      <c r="D4" s="63"/>
      <c r="E4" s="64" t="s">
        <v>398</v>
      </c>
      <c r="F4" s="65" t="s">
        <v>399</v>
      </c>
      <c r="G4" s="66" t="s">
        <v>400</v>
      </c>
      <c r="H4" s="37" t="s">
        <v>401</v>
      </c>
      <c r="I4"/>
      <c r="J4"/>
      <c r="K4"/>
      <c r="L4"/>
      <c r="N4" s="37"/>
      <c r="O4" s="37" t="s">
        <v>302</v>
      </c>
      <c r="P4" s="37" t="s">
        <v>303</v>
      </c>
      <c r="Q4" s="37" t="s">
        <v>304</v>
      </c>
      <c r="R4" s="37"/>
      <c r="S4" s="4"/>
      <c r="T4" s="3" t="s">
        <v>408</v>
      </c>
      <c r="V4" s="5"/>
      <c r="W4" s="67"/>
      <c r="X4" s="68"/>
      <c r="Y4" s="69"/>
      <c r="Z4" s="6"/>
      <c r="AC4"/>
      <c r="AD4" s="37" t="s">
        <v>305</v>
      </c>
      <c r="AE4" s="37"/>
      <c r="AF4" s="37"/>
      <c r="AG4" s="15" t="s">
        <v>321</v>
      </c>
      <c r="AH4" s="11" t="s">
        <v>326</v>
      </c>
      <c r="AI4" s="11" t="s">
        <v>321</v>
      </c>
      <c r="AJ4" s="11" t="s">
        <v>326</v>
      </c>
      <c r="AK4" s="11" t="s">
        <v>321</v>
      </c>
      <c r="AL4" s="11" t="s">
        <v>326</v>
      </c>
      <c r="AM4" s="11" t="s">
        <v>321</v>
      </c>
      <c r="AN4" s="11" t="s">
        <v>326</v>
      </c>
      <c r="AO4" s="11" t="s">
        <v>321</v>
      </c>
      <c r="AP4" s="11" t="s">
        <v>326</v>
      </c>
      <c r="AQ4" s="11" t="s">
        <v>321</v>
      </c>
      <c r="AR4" s="11" t="s">
        <v>326</v>
      </c>
      <c r="AS4" s="11" t="s">
        <v>321</v>
      </c>
      <c r="AT4" s="11" t="s">
        <v>326</v>
      </c>
      <c r="AU4" s="11" t="s">
        <v>321</v>
      </c>
      <c r="AV4" s="19" t="s">
        <v>326</v>
      </c>
      <c r="AW4" s="8"/>
      <c r="AX4" s="8"/>
      <c r="AY4" s="8"/>
      <c r="AZ4" s="8"/>
      <c r="BA4" s="8"/>
      <c r="BB4" s="8"/>
      <c r="BC4" s="8"/>
      <c r="BD4" s="8"/>
      <c r="BE4" s="19" t="s">
        <v>321</v>
      </c>
      <c r="BF4" s="19" t="s">
        <v>326</v>
      </c>
      <c r="BG4" s="19"/>
      <c r="BH4" s="14" t="s">
        <v>320</v>
      </c>
      <c r="BI4" s="3" t="s">
        <v>305</v>
      </c>
      <c r="BJ4" s="37"/>
      <c r="BK4" s="4"/>
      <c r="BL4" s="12"/>
      <c r="CG4" s="9" t="s">
        <v>320</v>
      </c>
      <c r="CH4" s="5"/>
      <c r="DC4" s="6"/>
      <c r="DD4" s="12"/>
      <c r="DI4" s="13"/>
      <c r="DJ4" s="11" t="s">
        <v>321</v>
      </c>
      <c r="DK4" s="11"/>
      <c r="DL4" s="11" t="s">
        <v>321</v>
      </c>
      <c r="DM4" s="11"/>
      <c r="DN4" s="11" t="s">
        <v>321</v>
      </c>
      <c r="DO4" s="11"/>
      <c r="DP4" s="11" t="s">
        <v>321</v>
      </c>
      <c r="DQ4" s="11"/>
      <c r="DR4" s="11" t="s">
        <v>321</v>
      </c>
      <c r="DS4" s="11"/>
      <c r="DT4" s="11" t="s">
        <v>321</v>
      </c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G4"/>
      <c r="EH4" s="11" t="s">
        <v>321</v>
      </c>
      <c r="EJ4" s="100" t="s">
        <v>321</v>
      </c>
      <c r="EK4" s="11"/>
      <c r="EL4" s="11" t="s">
        <v>321</v>
      </c>
      <c r="EM4" s="11"/>
      <c r="EN4" s="11" t="s">
        <v>321</v>
      </c>
      <c r="EO4" s="11"/>
      <c r="EP4" s="11" t="s">
        <v>321</v>
      </c>
      <c r="EQ4" s="11"/>
      <c r="ER4" s="11" t="s">
        <v>321</v>
      </c>
      <c r="ES4" s="11"/>
      <c r="ET4" s="11" t="s">
        <v>321</v>
      </c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8"/>
      <c r="FG4"/>
      <c r="FH4" s="11" t="s">
        <v>321</v>
      </c>
      <c r="FI4" s="8"/>
      <c r="FJ4" s="30"/>
      <c r="FN4" s="31"/>
      <c r="FO4" s="46" t="s">
        <v>389</v>
      </c>
      <c r="FP4" s="25"/>
      <c r="FQ4" s="47" t="s">
        <v>390</v>
      </c>
      <c r="FR4" s="5"/>
      <c r="GG4" s="45"/>
      <c r="GH4" s="30"/>
      <c r="GW4" s="24"/>
    </row>
    <row r="5" spans="1:205" s="71" customFormat="1" ht="12.75">
      <c r="A5" s="70"/>
      <c r="B5" s="70"/>
      <c r="D5" s="72"/>
      <c r="E5" s="70"/>
      <c r="F5" s="70"/>
      <c r="G5" s="70"/>
      <c r="H5" s="70"/>
      <c r="N5" s="70"/>
      <c r="O5" s="70"/>
      <c r="P5" s="70"/>
      <c r="Q5" s="70"/>
      <c r="R5" s="70"/>
      <c r="S5" s="70"/>
      <c r="T5" s="70"/>
      <c r="AD5" s="70"/>
      <c r="AE5" s="70"/>
      <c r="AF5" s="70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4"/>
      <c r="AX5" s="74"/>
      <c r="AY5" s="74"/>
      <c r="AZ5" s="74"/>
      <c r="BA5" s="74"/>
      <c r="BB5" s="74"/>
      <c r="BC5" s="74"/>
      <c r="BD5" s="74"/>
      <c r="BE5" s="73"/>
      <c r="BF5" s="73"/>
      <c r="BG5" s="73"/>
      <c r="BH5" s="73"/>
      <c r="BI5" s="70"/>
      <c r="BJ5" s="70"/>
      <c r="BK5" s="70"/>
      <c r="BL5" s="74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6"/>
      <c r="CG5" s="76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D5" s="74"/>
      <c r="DE5" s="74"/>
      <c r="DF5" s="74"/>
      <c r="DG5" s="74"/>
      <c r="DH5" s="74"/>
      <c r="DI5" s="74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4"/>
      <c r="EH5" s="73"/>
      <c r="EI5" s="74"/>
      <c r="FJ5" s="77"/>
      <c r="FK5" s="77"/>
      <c r="FL5" s="77"/>
      <c r="FM5" s="77"/>
      <c r="FN5" s="77"/>
      <c r="FO5" s="78"/>
      <c r="FP5" s="79"/>
      <c r="FQ5" s="80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2"/>
      <c r="GF5" s="81"/>
      <c r="GG5" s="82"/>
      <c r="GH5" s="77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</row>
    <row r="6" spans="1:205" ht="12.75">
      <c r="A6" s="37">
        <v>200</v>
      </c>
      <c r="B6" s="37" t="s">
        <v>195</v>
      </c>
      <c r="C6" s="1" t="s">
        <v>93</v>
      </c>
      <c r="D6" s="1" t="s">
        <v>94</v>
      </c>
      <c r="E6" s="1" t="s">
        <v>68</v>
      </c>
      <c r="F6" s="1" t="s">
        <v>118</v>
      </c>
      <c r="G6" s="1" t="s">
        <v>85</v>
      </c>
      <c r="H6" s="1" t="s">
        <v>84</v>
      </c>
      <c r="K6" s="1" t="s">
        <v>75</v>
      </c>
      <c r="M6" s="1" t="s">
        <v>74</v>
      </c>
      <c r="O6" s="1" t="s">
        <v>75</v>
      </c>
      <c r="P6" s="1" t="s">
        <v>75</v>
      </c>
      <c r="Q6" s="1" t="s">
        <v>75</v>
      </c>
      <c r="R6" s="1" t="s">
        <v>72</v>
      </c>
      <c r="S6" s="1" t="s">
        <v>75</v>
      </c>
      <c r="T6" s="2">
        <v>36039</v>
      </c>
      <c r="U6" s="1" t="s">
        <v>192</v>
      </c>
      <c r="V6" s="1" t="s">
        <v>116</v>
      </c>
      <c r="W6" s="10" t="s">
        <v>116</v>
      </c>
      <c r="X6" s="10"/>
      <c r="Y6" s="1">
        <v>3</v>
      </c>
      <c r="Z6" s="1">
        <v>3</v>
      </c>
      <c r="AD6" s="1">
        <v>1</v>
      </c>
      <c r="AE6" s="1" t="s">
        <v>162</v>
      </c>
      <c r="AH6" s="7">
        <v>30.94</v>
      </c>
      <c r="AJ6" s="7">
        <v>14.66</v>
      </c>
      <c r="AL6" s="7">
        <v>28.64</v>
      </c>
      <c r="BF6" s="7">
        <v>24.74666667</v>
      </c>
      <c r="BI6">
        <v>1</v>
      </c>
      <c r="BJ6" t="s">
        <v>413</v>
      </c>
      <c r="BK6"/>
      <c r="BL6" s="7" t="s">
        <v>356</v>
      </c>
      <c r="BM6" s="61">
        <v>99.98706556</v>
      </c>
      <c r="BN6" s="61" t="s">
        <v>356</v>
      </c>
      <c r="BO6" s="61">
        <v>99.99319932</v>
      </c>
      <c r="BP6" s="61" t="s">
        <v>356</v>
      </c>
      <c r="BQ6" s="61">
        <v>99.98793634</v>
      </c>
      <c r="BR6" s="61" t="s">
        <v>356</v>
      </c>
      <c r="BT6" s="61" t="s">
        <v>356</v>
      </c>
      <c r="BV6" s="61" t="s">
        <v>356</v>
      </c>
      <c r="CD6" s="61" t="s">
        <v>356</v>
      </c>
      <c r="CE6" s="61">
        <v>99.98925233</v>
      </c>
      <c r="CH6" s="1" t="s">
        <v>356</v>
      </c>
      <c r="CI6" s="61">
        <v>99.98706556</v>
      </c>
      <c r="CJ6" s="61" t="s">
        <v>356</v>
      </c>
      <c r="CK6" s="61">
        <v>99.99319932</v>
      </c>
      <c r="CL6" s="61" t="s">
        <v>356</v>
      </c>
      <c r="CM6" s="61">
        <v>99.98793634</v>
      </c>
      <c r="CN6" s="61" t="s">
        <v>356</v>
      </c>
      <c r="CP6" s="61" t="s">
        <v>356</v>
      </c>
      <c r="CR6" s="61" t="s">
        <v>356</v>
      </c>
      <c r="CZ6" s="61" t="s">
        <v>356</v>
      </c>
      <c r="DA6" s="61">
        <v>99.98925233</v>
      </c>
      <c r="DD6" s="7">
        <v>6206.3</v>
      </c>
      <c r="DE6" s="7">
        <v>222979.9</v>
      </c>
      <c r="DF6" s="7">
        <v>1008</v>
      </c>
      <c r="DG6" s="7">
        <v>57.2</v>
      </c>
      <c r="DI6" s="7">
        <v>230251.5</v>
      </c>
      <c r="DK6" s="8">
        <v>239206.3</v>
      </c>
      <c r="DM6" s="8">
        <v>215566.6</v>
      </c>
      <c r="DO6" s="8">
        <v>237407.3</v>
      </c>
      <c r="EI6" s="8">
        <v>230251.5</v>
      </c>
      <c r="EJ6">
        <v>0</v>
      </c>
      <c r="EK6">
        <v>238074.4</v>
      </c>
      <c r="EL6">
        <v>0</v>
      </c>
      <c r="EM6">
        <v>214593.8</v>
      </c>
      <c r="EN6">
        <v>0</v>
      </c>
      <c r="EO6">
        <v>236307.3</v>
      </c>
      <c r="EP6" t="s">
        <v>356</v>
      </c>
      <c r="EQ6" t="s">
        <v>356</v>
      </c>
      <c r="ER6" t="s">
        <v>356</v>
      </c>
      <c r="ES6" t="s">
        <v>356</v>
      </c>
      <c r="ET6" t="s">
        <v>356</v>
      </c>
      <c r="EU6" t="s">
        <v>356</v>
      </c>
      <c r="EV6" t="s">
        <v>356</v>
      </c>
      <c r="EW6" t="s">
        <v>356</v>
      </c>
      <c r="EX6" t="s">
        <v>356</v>
      </c>
      <c r="EY6" t="s">
        <v>356</v>
      </c>
      <c r="EZ6" t="s">
        <v>356</v>
      </c>
      <c r="FA6" t="s">
        <v>356</v>
      </c>
      <c r="FB6" t="s">
        <v>356</v>
      </c>
      <c r="FC6" t="s">
        <v>356</v>
      </c>
      <c r="FD6" t="s">
        <v>356</v>
      </c>
      <c r="FE6" t="s">
        <v>356</v>
      </c>
      <c r="FF6" t="s">
        <v>356</v>
      </c>
      <c r="FG6" t="s">
        <v>356</v>
      </c>
      <c r="FH6">
        <v>0</v>
      </c>
      <c r="FI6">
        <v>229186.2</v>
      </c>
      <c r="FJ6" s="26">
        <v>168.3333333</v>
      </c>
      <c r="FK6" s="26">
        <v>15.22</v>
      </c>
      <c r="FM6" s="26">
        <v>185.84</v>
      </c>
      <c r="FN6" s="26">
        <v>211.2380952</v>
      </c>
      <c r="FO6">
        <v>1</v>
      </c>
      <c r="FP6" t="s">
        <v>162</v>
      </c>
      <c r="FR6" s="8">
        <f aca="true" t="shared" si="0" ref="FR6:FR13">AG6</f>
        <v>0</v>
      </c>
      <c r="FS6" s="23">
        <v>29.646607811288906</v>
      </c>
      <c r="FT6" s="8">
        <f aca="true" t="shared" si="1" ref="FT6:FT13">AI6</f>
        <v>0</v>
      </c>
      <c r="FU6" s="23">
        <v>14.53880230760336</v>
      </c>
      <c r="FV6" s="8">
        <f>AK6</f>
        <v>0</v>
      </c>
      <c r="FW6" s="23">
        <v>36.306645400057114</v>
      </c>
      <c r="FX6" s="8"/>
      <c r="FY6" s="23" t="s">
        <v>356</v>
      </c>
      <c r="FZ6" s="8"/>
      <c r="GA6" s="23" t="s">
        <v>356</v>
      </c>
      <c r="GB6" s="8"/>
      <c r="GF6" s="8">
        <f>BE6</f>
        <v>0</v>
      </c>
      <c r="GG6" s="36">
        <f aca="true" t="shared" si="2" ref="GG6:GG46">IF(SUM(FS6,FU6,FW6,FY6,GA6,GC6)=0,"",AVERAGE(FS6,FU6,FW6,FY6,GA6,GC6))</f>
        <v>26.830685172983124</v>
      </c>
      <c r="GH6" s="26">
        <f aca="true" t="shared" si="3" ref="GH6:GH13">EJ6</f>
        <v>0</v>
      </c>
      <c r="GI6" s="23">
        <v>229.2067365212574</v>
      </c>
      <c r="GJ6" s="26">
        <f aca="true" t="shared" si="4" ref="GJ6:GJ13">EL6</f>
        <v>0</v>
      </c>
      <c r="GK6" s="23">
        <v>213.78453783457095</v>
      </c>
      <c r="GL6" s="26">
        <f aca="true" t="shared" si="5" ref="GL6:GL13">EN6</f>
        <v>0</v>
      </c>
      <c r="GM6" s="23">
        <v>300.9587919426668</v>
      </c>
      <c r="GO6" s="23" t="s">
        <v>356</v>
      </c>
      <c r="GQ6" s="23" t="s">
        <v>356</v>
      </c>
      <c r="GS6" s="23" t="s">
        <v>356</v>
      </c>
      <c r="GT6" s="36"/>
      <c r="GU6" s="36"/>
      <c r="GV6" s="23" t="s">
        <v>356</v>
      </c>
      <c r="GW6" s="36">
        <f aca="true" t="shared" si="6" ref="GW6:GW46">IF(SUM(GI6,GK6,GM6,GO6,GQ6,GS6)=0,"",AVERAGE(GI6,GK6,GM6,GO6,GQ6,GS6))</f>
        <v>247.9833554328317</v>
      </c>
    </row>
    <row r="7" spans="1:205" ht="12.75">
      <c r="A7" s="37">
        <v>200</v>
      </c>
      <c r="B7" s="37" t="s">
        <v>132</v>
      </c>
      <c r="C7" s="1" t="s">
        <v>93</v>
      </c>
      <c r="D7" s="1" t="s">
        <v>94</v>
      </c>
      <c r="E7" s="1" t="s">
        <v>68</v>
      </c>
      <c r="F7" s="1" t="s">
        <v>118</v>
      </c>
      <c r="G7" s="1" t="s">
        <v>85</v>
      </c>
      <c r="H7" s="1" t="s">
        <v>84</v>
      </c>
      <c r="K7" s="1" t="s">
        <v>75</v>
      </c>
      <c r="M7" s="1" t="s">
        <v>74</v>
      </c>
      <c r="O7" s="1" t="s">
        <v>75</v>
      </c>
      <c r="P7" s="1" t="s">
        <v>75</v>
      </c>
      <c r="Q7" s="1" t="s">
        <v>75</v>
      </c>
      <c r="R7" s="1" t="s">
        <v>72</v>
      </c>
      <c r="S7" s="1" t="s">
        <v>75</v>
      </c>
      <c r="T7" s="2">
        <v>36039</v>
      </c>
      <c r="U7" s="1" t="s">
        <v>131</v>
      </c>
      <c r="V7" s="1" t="s">
        <v>116</v>
      </c>
      <c r="W7" s="10" t="s">
        <v>116</v>
      </c>
      <c r="X7" s="10"/>
      <c r="Y7" s="1">
        <v>3</v>
      </c>
      <c r="Z7" s="1">
        <v>3</v>
      </c>
      <c r="AD7" s="1">
        <v>1</v>
      </c>
      <c r="AE7" s="1" t="s">
        <v>413</v>
      </c>
      <c r="AH7" s="7">
        <v>31.99</v>
      </c>
      <c r="AJ7" s="7">
        <v>38.28</v>
      </c>
      <c r="AL7" s="7">
        <v>35.79</v>
      </c>
      <c r="BF7" s="7">
        <v>35.35333333</v>
      </c>
      <c r="BI7">
        <v>1</v>
      </c>
      <c r="BJ7" t="s">
        <v>162</v>
      </c>
      <c r="BK7"/>
      <c r="BL7" s="7" t="s">
        <v>356</v>
      </c>
      <c r="BM7" s="61">
        <v>99.99153379</v>
      </c>
      <c r="BN7" s="61" t="s">
        <v>356</v>
      </c>
      <c r="BO7" s="61">
        <v>99.98957258</v>
      </c>
      <c r="BP7" s="61" t="s">
        <v>356</v>
      </c>
      <c r="BQ7" s="61">
        <v>99.99008894</v>
      </c>
      <c r="BR7" s="61" t="s">
        <v>356</v>
      </c>
      <c r="BT7" s="61" t="s">
        <v>356</v>
      </c>
      <c r="BV7" s="61" t="s">
        <v>356</v>
      </c>
      <c r="CD7" s="61" t="s">
        <v>356</v>
      </c>
      <c r="CE7" s="61">
        <v>99.9904083</v>
      </c>
      <c r="CH7" s="1" t="s">
        <v>356</v>
      </c>
      <c r="CI7" s="61">
        <v>99.99153379</v>
      </c>
      <c r="CJ7" s="61" t="s">
        <v>356</v>
      </c>
      <c r="CK7" s="61">
        <v>99.98957258</v>
      </c>
      <c r="CL7" s="61" t="s">
        <v>356</v>
      </c>
      <c r="CM7" s="61">
        <v>99.99008894</v>
      </c>
      <c r="CN7" s="61" t="s">
        <v>356</v>
      </c>
      <c r="CP7" s="61" t="s">
        <v>356</v>
      </c>
      <c r="CR7" s="61" t="s">
        <v>356</v>
      </c>
      <c r="CZ7" s="61" t="s">
        <v>356</v>
      </c>
      <c r="DA7" s="61">
        <v>99.9904083</v>
      </c>
      <c r="DD7" s="7">
        <v>1377</v>
      </c>
      <c r="DE7" s="7">
        <v>366348.4</v>
      </c>
      <c r="DF7" s="7">
        <v>705.8</v>
      </c>
      <c r="DG7" s="7">
        <v>151.4</v>
      </c>
      <c r="DI7" s="7">
        <v>368582.6</v>
      </c>
      <c r="DK7" s="8">
        <v>377854.9</v>
      </c>
      <c r="DM7" s="8">
        <v>367109</v>
      </c>
      <c r="DO7" s="8">
        <v>361111.8</v>
      </c>
      <c r="EI7" s="8">
        <v>368582.6</v>
      </c>
      <c r="EJ7">
        <v>0</v>
      </c>
      <c r="EK7">
        <v>376969.6</v>
      </c>
      <c r="EL7">
        <v>0</v>
      </c>
      <c r="EM7">
        <v>366229.7</v>
      </c>
      <c r="EN7">
        <v>0</v>
      </c>
      <c r="EO7">
        <v>360303.1</v>
      </c>
      <c r="EP7" t="s">
        <v>356</v>
      </c>
      <c r="EQ7" t="s">
        <v>356</v>
      </c>
      <c r="ER7" t="s">
        <v>356</v>
      </c>
      <c r="ES7" t="s">
        <v>356</v>
      </c>
      <c r="ET7" t="s">
        <v>356</v>
      </c>
      <c r="EU7" t="s">
        <v>356</v>
      </c>
      <c r="EV7" t="s">
        <v>356</v>
      </c>
      <c r="EW7" t="s">
        <v>356</v>
      </c>
      <c r="EX7" t="s">
        <v>356</v>
      </c>
      <c r="EY7" t="s">
        <v>356</v>
      </c>
      <c r="EZ7" t="s">
        <v>356</v>
      </c>
      <c r="FA7" t="s">
        <v>356</v>
      </c>
      <c r="FB7" t="s">
        <v>356</v>
      </c>
      <c r="FC7" t="s">
        <v>356</v>
      </c>
      <c r="FD7" t="s">
        <v>356</v>
      </c>
      <c r="FE7" t="s">
        <v>356</v>
      </c>
      <c r="FF7" t="s">
        <v>356</v>
      </c>
      <c r="FG7" t="s">
        <v>356</v>
      </c>
      <c r="FH7">
        <v>0</v>
      </c>
      <c r="FI7">
        <v>367725.4</v>
      </c>
      <c r="FJ7" s="26">
        <v>52.9</v>
      </c>
      <c r="FK7" s="26">
        <v>15.24333333</v>
      </c>
      <c r="FM7" s="26">
        <v>68.14</v>
      </c>
      <c r="FN7" s="26">
        <v>126.8950688</v>
      </c>
      <c r="FO7">
        <v>1</v>
      </c>
      <c r="FP7" t="s">
        <v>413</v>
      </c>
      <c r="FR7" s="8">
        <f t="shared" si="0"/>
        <v>0</v>
      </c>
      <c r="FS7" s="23">
        <v>41.05639011747957</v>
      </c>
      <c r="FT7" s="8">
        <f t="shared" si="1"/>
        <v>0</v>
      </c>
      <c r="FU7" s="23">
        <v>84.2622736281037</v>
      </c>
      <c r="FV7" s="8">
        <f>AK7</f>
        <v>0</v>
      </c>
      <c r="FW7" s="23">
        <v>144.79596175806856</v>
      </c>
      <c r="FX7" s="8"/>
      <c r="FY7" s="23" t="s">
        <v>356</v>
      </c>
      <c r="FZ7" s="8"/>
      <c r="GA7" s="23" t="s">
        <v>356</v>
      </c>
      <c r="GB7" s="8"/>
      <c r="GC7" s="23" t="s">
        <v>356</v>
      </c>
      <c r="GF7" s="8">
        <f aca="true" t="shared" si="7" ref="GF7:GF70">BE7</f>
        <v>0</v>
      </c>
      <c r="GG7" s="36">
        <f t="shared" si="2"/>
        <v>90.03820850121728</v>
      </c>
      <c r="GH7" s="26">
        <f t="shared" si="3"/>
        <v>0</v>
      </c>
      <c r="GI7" s="23">
        <v>484.9441499502825</v>
      </c>
      <c r="GJ7" s="26">
        <f t="shared" si="4"/>
        <v>0</v>
      </c>
      <c r="GK7" s="23">
        <v>808.0836259411269</v>
      </c>
      <c r="GL7" s="26">
        <f t="shared" si="5"/>
        <v>0</v>
      </c>
      <c r="GM7" s="23">
        <v>1460.953336557017</v>
      </c>
      <c r="GO7" s="23" t="s">
        <v>356</v>
      </c>
      <c r="GQ7" s="23" t="s">
        <v>356</v>
      </c>
      <c r="GS7" s="23" t="s">
        <v>356</v>
      </c>
      <c r="GT7" s="36"/>
      <c r="GU7" s="36"/>
      <c r="GV7" s="23" t="s">
        <v>356</v>
      </c>
      <c r="GW7" s="36">
        <f t="shared" si="6"/>
        <v>917.9937041494755</v>
      </c>
    </row>
    <row r="8" spans="1:205" ht="12.75">
      <c r="A8" s="37">
        <v>200</v>
      </c>
      <c r="B8" s="37" t="s">
        <v>189</v>
      </c>
      <c r="C8" s="1" t="s">
        <v>93</v>
      </c>
      <c r="D8" s="1" t="s">
        <v>94</v>
      </c>
      <c r="E8" s="1" t="s">
        <v>68</v>
      </c>
      <c r="F8" s="1" t="s">
        <v>118</v>
      </c>
      <c r="G8" s="1" t="s">
        <v>85</v>
      </c>
      <c r="H8" s="1" t="s">
        <v>84</v>
      </c>
      <c r="K8" s="1" t="s">
        <v>75</v>
      </c>
      <c r="M8" s="1" t="s">
        <v>74</v>
      </c>
      <c r="O8" s="1" t="s">
        <v>75</v>
      </c>
      <c r="P8" s="1" t="s">
        <v>75</v>
      </c>
      <c r="Q8" s="1" t="s">
        <v>75</v>
      </c>
      <c r="R8" s="1" t="s">
        <v>72</v>
      </c>
      <c r="S8" s="1" t="s">
        <v>75</v>
      </c>
      <c r="T8" s="2">
        <v>34912</v>
      </c>
      <c r="U8" s="1" t="s">
        <v>190</v>
      </c>
      <c r="V8" s="1" t="s">
        <v>116</v>
      </c>
      <c r="W8" s="10" t="s">
        <v>116</v>
      </c>
      <c r="X8" s="10"/>
      <c r="Y8" s="1">
        <v>3</v>
      </c>
      <c r="Z8" s="1">
        <v>3</v>
      </c>
      <c r="AD8" s="1">
        <v>2</v>
      </c>
      <c r="AE8" s="116" t="s">
        <v>180</v>
      </c>
      <c r="AF8" s="116" t="s">
        <v>419</v>
      </c>
      <c r="AH8" s="7">
        <v>20.62944954</v>
      </c>
      <c r="AJ8" s="7">
        <v>22.02308738</v>
      </c>
      <c r="BF8" s="7">
        <v>21.32626846</v>
      </c>
      <c r="BI8">
        <v>2</v>
      </c>
      <c r="BJ8" s="118" t="s">
        <v>180</v>
      </c>
      <c r="BK8"/>
      <c r="BL8" s="7" t="s">
        <v>356</v>
      </c>
      <c r="BM8" s="61">
        <v>99.98992975</v>
      </c>
      <c r="BN8" s="61" t="s">
        <v>356</v>
      </c>
      <c r="BO8" s="61">
        <v>99.9902443</v>
      </c>
      <c r="BP8" s="61" t="s">
        <v>356</v>
      </c>
      <c r="BR8" s="61" t="s">
        <v>356</v>
      </c>
      <c r="BT8" s="61" t="s">
        <v>356</v>
      </c>
      <c r="BV8" s="61" t="s">
        <v>356</v>
      </c>
      <c r="CD8" s="61" t="s">
        <v>356</v>
      </c>
      <c r="CE8" s="61">
        <v>99.99009465</v>
      </c>
      <c r="CH8" s="1" t="s">
        <v>356</v>
      </c>
      <c r="CI8" s="61">
        <v>99.98992975</v>
      </c>
      <c r="CJ8" s="61" t="s">
        <v>356</v>
      </c>
      <c r="CK8" s="61">
        <v>99.9902443</v>
      </c>
      <c r="CL8" s="61" t="s">
        <v>356</v>
      </c>
      <c r="CN8" s="61" t="s">
        <v>356</v>
      </c>
      <c r="CP8" s="61" t="s">
        <v>356</v>
      </c>
      <c r="CR8" s="61" t="s">
        <v>356</v>
      </c>
      <c r="CZ8" s="61" t="s">
        <v>356</v>
      </c>
      <c r="DA8" s="61">
        <v>99.99009465</v>
      </c>
      <c r="DD8" s="7">
        <v>16472.6</v>
      </c>
      <c r="DE8" s="7">
        <v>193727.2</v>
      </c>
      <c r="DF8" s="7">
        <v>3807</v>
      </c>
      <c r="DI8" s="7">
        <v>215300.6</v>
      </c>
      <c r="DK8" s="8">
        <v>204855.3</v>
      </c>
      <c r="DM8" s="8">
        <v>225745.8</v>
      </c>
      <c r="DO8" s="8">
        <v>215300.6</v>
      </c>
      <c r="DQ8" s="8">
        <v>215300.6</v>
      </c>
      <c r="EI8" s="8">
        <v>215300.6</v>
      </c>
      <c r="EJ8">
        <v>0</v>
      </c>
      <c r="EK8">
        <v>199946.8</v>
      </c>
      <c r="EL8">
        <v>0</v>
      </c>
      <c r="EM8">
        <v>221688</v>
      </c>
      <c r="EN8">
        <v>0</v>
      </c>
      <c r="EO8">
        <v>15237.4</v>
      </c>
      <c r="EP8" t="s">
        <v>356</v>
      </c>
      <c r="EQ8" t="s">
        <v>356</v>
      </c>
      <c r="ER8" t="s">
        <v>356</v>
      </c>
      <c r="ES8" t="s">
        <v>356</v>
      </c>
      <c r="ET8" t="s">
        <v>356</v>
      </c>
      <c r="EU8" t="s">
        <v>356</v>
      </c>
      <c r="EV8" t="s">
        <v>356</v>
      </c>
      <c r="EW8" t="s">
        <v>356</v>
      </c>
      <c r="EX8" t="s">
        <v>356</v>
      </c>
      <c r="EY8" t="s">
        <v>356</v>
      </c>
      <c r="EZ8" t="s">
        <v>356</v>
      </c>
      <c r="FA8" t="s">
        <v>356</v>
      </c>
      <c r="FB8" t="s">
        <v>356</v>
      </c>
      <c r="FC8" t="s">
        <v>356</v>
      </c>
      <c r="FD8" t="s">
        <v>356</v>
      </c>
      <c r="FE8" t="s">
        <v>356</v>
      </c>
      <c r="FF8" t="s">
        <v>356</v>
      </c>
      <c r="FG8" t="s">
        <v>356</v>
      </c>
      <c r="FH8">
        <v>0</v>
      </c>
      <c r="FI8">
        <v>210199.8</v>
      </c>
      <c r="FJ8" s="26">
        <v>130</v>
      </c>
      <c r="FK8" s="26">
        <v>43.77333333333334</v>
      </c>
      <c r="FM8" s="26">
        <v>177.88</v>
      </c>
      <c r="FN8" s="26">
        <v>232.087478</v>
      </c>
      <c r="FO8">
        <v>2</v>
      </c>
      <c r="FP8" s="118" t="s">
        <v>180</v>
      </c>
      <c r="FR8" s="8">
        <f t="shared" si="0"/>
        <v>0</v>
      </c>
      <c r="FS8" s="23">
        <v>29.34566394114897</v>
      </c>
      <c r="FT8" s="8">
        <f t="shared" si="1"/>
        <v>0</v>
      </c>
      <c r="FU8" s="23">
        <v>27.619758816504252</v>
      </c>
      <c r="FV8" s="8"/>
      <c r="FX8" s="8"/>
      <c r="FZ8" s="8"/>
      <c r="GB8" s="8"/>
      <c r="GC8" s="23" t="s">
        <v>356</v>
      </c>
      <c r="GF8" s="8">
        <f t="shared" si="7"/>
        <v>0</v>
      </c>
      <c r="GG8" s="36">
        <f t="shared" si="2"/>
        <v>28.48271137882661</v>
      </c>
      <c r="GH8" s="26">
        <f t="shared" si="3"/>
        <v>0</v>
      </c>
      <c r="GI8" s="23">
        <v>291.40948776002557</v>
      </c>
      <c r="GJ8" s="26">
        <f t="shared" si="4"/>
        <v>0</v>
      </c>
      <c r="GK8" s="23">
        <v>283.114064767323</v>
      </c>
      <c r="GL8" s="26">
        <f t="shared" si="5"/>
        <v>0</v>
      </c>
      <c r="GM8" s="23" t="s">
        <v>356</v>
      </c>
      <c r="GO8" s="23" t="s">
        <v>356</v>
      </c>
      <c r="GQ8" s="23" t="s">
        <v>356</v>
      </c>
      <c r="GS8" s="23" t="s">
        <v>356</v>
      </c>
      <c r="GT8" s="36"/>
      <c r="GU8" s="36"/>
      <c r="GV8" s="23" t="s">
        <v>356</v>
      </c>
      <c r="GW8" s="36">
        <f t="shared" si="6"/>
        <v>287.2617762636743</v>
      </c>
    </row>
    <row r="9" spans="1:205" ht="12.75">
      <c r="A9" s="37">
        <v>200</v>
      </c>
      <c r="B9" s="37" t="s">
        <v>176</v>
      </c>
      <c r="C9" s="1" t="s">
        <v>93</v>
      </c>
      <c r="D9" s="1" t="s">
        <v>94</v>
      </c>
      <c r="E9" s="1" t="s">
        <v>68</v>
      </c>
      <c r="F9" s="1" t="s">
        <v>118</v>
      </c>
      <c r="G9" s="1" t="s">
        <v>85</v>
      </c>
      <c r="H9" s="1" t="s">
        <v>84</v>
      </c>
      <c r="K9" s="1" t="s">
        <v>75</v>
      </c>
      <c r="M9" s="1" t="s">
        <v>74</v>
      </c>
      <c r="O9" s="1" t="s">
        <v>75</v>
      </c>
      <c r="P9" s="1" t="s">
        <v>75</v>
      </c>
      <c r="Q9" s="1" t="s">
        <v>75</v>
      </c>
      <c r="R9" s="1" t="s">
        <v>72</v>
      </c>
      <c r="S9" s="1" t="s">
        <v>75</v>
      </c>
      <c r="T9" s="2">
        <v>34912</v>
      </c>
      <c r="U9" s="1" t="s">
        <v>177</v>
      </c>
      <c r="V9" s="1" t="s">
        <v>116</v>
      </c>
      <c r="W9" s="10" t="s">
        <v>116</v>
      </c>
      <c r="X9" s="10"/>
      <c r="Y9" s="1">
        <v>3</v>
      </c>
      <c r="Z9" s="1">
        <v>3</v>
      </c>
      <c r="AD9" s="1">
        <v>2</v>
      </c>
      <c r="AE9" s="116" t="s">
        <v>180</v>
      </c>
      <c r="AF9" s="116" t="s">
        <v>419</v>
      </c>
      <c r="AG9" s="116"/>
      <c r="AH9" s="7">
        <v>11.56565278</v>
      </c>
      <c r="AJ9" s="7">
        <v>18.69723333</v>
      </c>
      <c r="BF9" s="7">
        <v>15.13144306</v>
      </c>
      <c r="BI9">
        <v>2</v>
      </c>
      <c r="BJ9" s="118" t="s">
        <v>180</v>
      </c>
      <c r="BK9"/>
      <c r="BL9" s="7" t="s">
        <v>356</v>
      </c>
      <c r="BM9" s="61">
        <v>99.99607271</v>
      </c>
      <c r="BN9" s="61" t="s">
        <v>356</v>
      </c>
      <c r="BO9" s="61">
        <v>99.99468118</v>
      </c>
      <c r="BP9" s="61" t="s">
        <v>356</v>
      </c>
      <c r="BR9" s="61" t="s">
        <v>356</v>
      </c>
      <c r="BT9" s="61" t="s">
        <v>356</v>
      </c>
      <c r="BV9" s="61" t="s">
        <v>356</v>
      </c>
      <c r="CD9" s="61" t="s">
        <v>356</v>
      </c>
      <c r="CE9" s="61">
        <v>99.99531552</v>
      </c>
      <c r="CH9" s="1" t="s">
        <v>356</v>
      </c>
      <c r="CI9" s="61">
        <v>99.99607271</v>
      </c>
      <c r="CJ9" s="61" t="s">
        <v>356</v>
      </c>
      <c r="CK9" s="61">
        <v>99.99468118</v>
      </c>
      <c r="CL9" s="61" t="s">
        <v>356</v>
      </c>
      <c r="CN9" s="61" t="s">
        <v>356</v>
      </c>
      <c r="CP9" s="61" t="s">
        <v>356</v>
      </c>
      <c r="CR9" s="61" t="s">
        <v>356</v>
      </c>
      <c r="CZ9" s="61" t="s">
        <v>356</v>
      </c>
      <c r="DA9" s="61">
        <v>99.99531552</v>
      </c>
      <c r="DD9" s="7">
        <v>16906</v>
      </c>
      <c r="DE9" s="7">
        <v>303882.8</v>
      </c>
      <c r="DF9" s="7">
        <v>2223.3</v>
      </c>
      <c r="DI9" s="7">
        <v>323012.1</v>
      </c>
      <c r="DK9" s="8">
        <v>294494.7</v>
      </c>
      <c r="DM9" s="8">
        <v>351529.5</v>
      </c>
      <c r="DO9" s="8">
        <v>323012.1</v>
      </c>
      <c r="DQ9" s="8">
        <v>323012.1</v>
      </c>
      <c r="EI9" s="8">
        <v>323012.1</v>
      </c>
      <c r="EJ9">
        <v>0</v>
      </c>
      <c r="EK9">
        <v>292203.5</v>
      </c>
      <c r="EL9">
        <v>0</v>
      </c>
      <c r="EM9">
        <v>349374.1</v>
      </c>
      <c r="EN9" t="s">
        <v>356</v>
      </c>
      <c r="EO9" t="s">
        <v>356</v>
      </c>
      <c r="EP9" t="s">
        <v>356</v>
      </c>
      <c r="EQ9" t="s">
        <v>356</v>
      </c>
      <c r="ER9" t="s">
        <v>356</v>
      </c>
      <c r="ES9" t="s">
        <v>356</v>
      </c>
      <c r="ET9" t="s">
        <v>356</v>
      </c>
      <c r="EU9" t="s">
        <v>356</v>
      </c>
      <c r="EV9" t="s">
        <v>356</v>
      </c>
      <c r="EW9" t="s">
        <v>356</v>
      </c>
      <c r="EX9" t="s">
        <v>356</v>
      </c>
      <c r="EY9" t="s">
        <v>356</v>
      </c>
      <c r="EZ9" t="s">
        <v>356</v>
      </c>
      <c r="FA9" t="s">
        <v>356</v>
      </c>
      <c r="FB9" t="s">
        <v>356</v>
      </c>
      <c r="FC9" t="s">
        <v>356</v>
      </c>
      <c r="FD9" t="s">
        <v>356</v>
      </c>
      <c r="FE9" t="s">
        <v>356</v>
      </c>
      <c r="FF9" t="s">
        <v>356</v>
      </c>
      <c r="FG9" t="s">
        <v>356</v>
      </c>
      <c r="FH9">
        <v>0</v>
      </c>
      <c r="FI9">
        <v>320788.8</v>
      </c>
      <c r="FJ9" s="26">
        <v>85.6</v>
      </c>
      <c r="FK9" s="26">
        <v>13.4</v>
      </c>
      <c r="FM9" s="26">
        <v>99</v>
      </c>
      <c r="FN9" s="26">
        <v>144.465619</v>
      </c>
      <c r="FO9">
        <v>2</v>
      </c>
      <c r="FP9" s="118" t="s">
        <v>180</v>
      </c>
      <c r="FR9" s="8">
        <f t="shared" si="0"/>
        <v>0</v>
      </c>
      <c r="FS9" s="23">
        <v>15.479919367424838</v>
      </c>
      <c r="FT9" s="8">
        <f t="shared" si="1"/>
        <v>0</v>
      </c>
      <c r="FU9" s="23">
        <v>27.95111572098046</v>
      </c>
      <c r="FV9" s="8"/>
      <c r="FX9" s="8"/>
      <c r="FZ9" s="8"/>
      <c r="GB9" s="8"/>
      <c r="GC9" s="23" t="s">
        <v>356</v>
      </c>
      <c r="GF9" s="8">
        <f t="shared" si="7"/>
        <v>0</v>
      </c>
      <c r="GG9" s="36">
        <f t="shared" si="2"/>
        <v>21.715517544202648</v>
      </c>
      <c r="GH9" s="26">
        <f t="shared" si="3"/>
        <v>0</v>
      </c>
      <c r="GI9" s="23">
        <v>394.1628799363616</v>
      </c>
      <c r="GJ9" s="26">
        <f t="shared" si="4"/>
        <v>0</v>
      </c>
      <c r="GK9" s="23">
        <v>525.5134733076821</v>
      </c>
      <c r="GL9" s="26">
        <f t="shared" si="5"/>
      </c>
      <c r="GM9" s="23" t="s">
        <v>356</v>
      </c>
      <c r="GO9" s="23" t="s">
        <v>356</v>
      </c>
      <c r="GQ9" s="23" t="s">
        <v>356</v>
      </c>
      <c r="GS9" s="23" t="s">
        <v>356</v>
      </c>
      <c r="GT9" s="36"/>
      <c r="GU9" s="36"/>
      <c r="GV9" s="23" t="s">
        <v>356</v>
      </c>
      <c r="GW9" s="36">
        <f t="shared" si="6"/>
        <v>459.8381766220219</v>
      </c>
    </row>
    <row r="10" spans="1:205" ht="12.75">
      <c r="A10" s="37">
        <v>200</v>
      </c>
      <c r="B10" s="37" t="s">
        <v>215</v>
      </c>
      <c r="C10" s="1" t="s">
        <v>93</v>
      </c>
      <c r="D10" s="1" t="s">
        <v>94</v>
      </c>
      <c r="E10" s="1" t="s">
        <v>68</v>
      </c>
      <c r="F10" s="1" t="s">
        <v>118</v>
      </c>
      <c r="G10" s="1" t="s">
        <v>85</v>
      </c>
      <c r="H10" s="1" t="s">
        <v>84</v>
      </c>
      <c r="K10" s="1" t="s">
        <v>75</v>
      </c>
      <c r="M10" s="1" t="s">
        <v>74</v>
      </c>
      <c r="O10" s="1" t="s">
        <v>75</v>
      </c>
      <c r="P10" s="1" t="s">
        <v>75</v>
      </c>
      <c r="Q10" s="1" t="s">
        <v>75</v>
      </c>
      <c r="R10" s="1" t="s">
        <v>72</v>
      </c>
      <c r="S10" s="1" t="s">
        <v>75</v>
      </c>
      <c r="T10" s="2">
        <v>33837</v>
      </c>
      <c r="U10" s="1" t="s">
        <v>216</v>
      </c>
      <c r="V10" s="1" t="s">
        <v>116</v>
      </c>
      <c r="W10" s="10" t="s">
        <v>116</v>
      </c>
      <c r="X10" s="10"/>
      <c r="Y10" s="1">
        <v>3</v>
      </c>
      <c r="Z10" s="1">
        <v>3</v>
      </c>
      <c r="AD10" s="1">
        <v>3</v>
      </c>
      <c r="AE10" s="116" t="s">
        <v>180</v>
      </c>
      <c r="AF10" s="116" t="s">
        <v>419</v>
      </c>
      <c r="AG10" s="116"/>
      <c r="AH10" s="7">
        <v>40.24602178</v>
      </c>
      <c r="AI10" s="7">
        <v>20.03745318</v>
      </c>
      <c r="AJ10" s="7">
        <v>74.79815975</v>
      </c>
      <c r="AL10" s="7">
        <v>69.91431731</v>
      </c>
      <c r="AN10" s="7">
        <v>68.07712833</v>
      </c>
      <c r="BE10" s="7">
        <v>5.923136758</v>
      </c>
      <c r="BF10" s="7">
        <v>63.25890679</v>
      </c>
      <c r="BI10">
        <v>3</v>
      </c>
      <c r="BJ10" s="118" t="s">
        <v>180</v>
      </c>
      <c r="BK10"/>
      <c r="BL10" s="7" t="s">
        <v>356</v>
      </c>
      <c r="BM10" s="61">
        <v>99.98583452</v>
      </c>
      <c r="BN10" s="61" t="s">
        <v>357</v>
      </c>
      <c r="BO10" s="61">
        <v>99.94615255</v>
      </c>
      <c r="BP10" s="61" t="s">
        <v>357</v>
      </c>
      <c r="BQ10" s="61">
        <v>99.96050424</v>
      </c>
      <c r="BR10" s="61" t="s">
        <v>357</v>
      </c>
      <c r="BS10" s="61">
        <v>99.98301016</v>
      </c>
      <c r="BT10" s="61" t="s">
        <v>356</v>
      </c>
      <c r="BV10" s="61" t="s">
        <v>356</v>
      </c>
      <c r="CD10" s="61" t="s">
        <v>357</v>
      </c>
      <c r="CE10" s="61">
        <v>99.97459595</v>
      </c>
      <c r="CH10" s="1" t="s">
        <v>356</v>
      </c>
      <c r="CI10" s="61">
        <v>99.98583452</v>
      </c>
      <c r="CJ10" s="61" t="s">
        <v>357</v>
      </c>
      <c r="CK10" s="61">
        <v>99.94615255</v>
      </c>
      <c r="CL10" s="61" t="s">
        <v>357</v>
      </c>
      <c r="CM10" s="61">
        <v>99.96050424</v>
      </c>
      <c r="CN10" s="61" t="s">
        <v>357</v>
      </c>
      <c r="CO10" s="61">
        <v>99.98301016</v>
      </c>
      <c r="CP10" s="61" t="s">
        <v>356</v>
      </c>
      <c r="CR10" s="61" t="s">
        <v>356</v>
      </c>
      <c r="CZ10" s="61" t="s">
        <v>357</v>
      </c>
      <c r="DA10" s="61">
        <v>99.97459595</v>
      </c>
      <c r="DD10" s="7">
        <v>8052</v>
      </c>
      <c r="DE10" s="7">
        <v>241259.9</v>
      </c>
      <c r="DF10" s="7">
        <v>2945.1</v>
      </c>
      <c r="DG10" s="7">
        <v>33.8</v>
      </c>
      <c r="DI10" s="7">
        <v>252290.9</v>
      </c>
      <c r="DK10" s="8">
        <v>284113.4</v>
      </c>
      <c r="DL10" s="8">
        <v>1.8</v>
      </c>
      <c r="DM10" s="8">
        <v>141453.7</v>
      </c>
      <c r="DN10" s="8">
        <v>1.7</v>
      </c>
      <c r="DO10" s="8">
        <v>180078.6</v>
      </c>
      <c r="DP10" s="8">
        <v>0.7</v>
      </c>
      <c r="DQ10" s="8">
        <v>403517.7</v>
      </c>
      <c r="EH10" s="8">
        <v>1.3</v>
      </c>
      <c r="EI10" s="8">
        <v>252290.9</v>
      </c>
      <c r="EJ10">
        <v>0</v>
      </c>
      <c r="EK10">
        <v>281523.1</v>
      </c>
      <c r="EL10">
        <v>0</v>
      </c>
      <c r="EM10">
        <v>138429.2</v>
      </c>
      <c r="EN10">
        <v>0</v>
      </c>
      <c r="EO10">
        <v>177137.5</v>
      </c>
      <c r="EP10">
        <v>0</v>
      </c>
      <c r="EQ10">
        <v>400158</v>
      </c>
      <c r="ER10" t="s">
        <v>356</v>
      </c>
      <c r="ES10" t="s">
        <v>356</v>
      </c>
      <c r="ET10" t="s">
        <v>356</v>
      </c>
      <c r="EU10" t="s">
        <v>356</v>
      </c>
      <c r="EV10" t="s">
        <v>356</v>
      </c>
      <c r="EW10" t="s">
        <v>356</v>
      </c>
      <c r="EX10" t="s">
        <v>356</v>
      </c>
      <c r="EY10" t="s">
        <v>356</v>
      </c>
      <c r="EZ10" t="s">
        <v>356</v>
      </c>
      <c r="FA10" t="s">
        <v>356</v>
      </c>
      <c r="FB10" t="s">
        <v>356</v>
      </c>
      <c r="FC10" t="s">
        <v>356</v>
      </c>
      <c r="FD10" t="s">
        <v>356</v>
      </c>
      <c r="FE10" t="s">
        <v>356</v>
      </c>
      <c r="FF10" t="s">
        <v>356</v>
      </c>
      <c r="FG10" t="s">
        <v>356</v>
      </c>
      <c r="FH10">
        <v>0</v>
      </c>
      <c r="FI10">
        <v>249311.9</v>
      </c>
      <c r="FJ10" s="26">
        <v>104.3</v>
      </c>
      <c r="FK10" s="26">
        <v>14.9</v>
      </c>
      <c r="FM10" s="26">
        <v>119.2</v>
      </c>
      <c r="FN10" s="26">
        <v>175.2426964</v>
      </c>
      <c r="FO10">
        <v>3</v>
      </c>
      <c r="FP10" s="118" t="s">
        <v>180</v>
      </c>
      <c r="FR10" s="8">
        <f t="shared" si="0"/>
        <v>0</v>
      </c>
      <c r="FS10" s="23">
        <v>55.791739837689356</v>
      </c>
      <c r="FT10" s="8">
        <f t="shared" si="1"/>
        <v>20.03745318</v>
      </c>
      <c r="FU10" s="23">
        <v>105.01152666737433</v>
      </c>
      <c r="FV10" s="8">
        <f>AK10</f>
        <v>0</v>
      </c>
      <c r="FW10" s="23">
        <v>102.29406832431359</v>
      </c>
      <c r="FX10" s="8">
        <f>AM10</f>
        <v>0</v>
      </c>
      <c r="FY10" s="23">
        <v>91.27693637454983</v>
      </c>
      <c r="FZ10" s="8"/>
      <c r="GA10" s="23" t="s">
        <v>356</v>
      </c>
      <c r="GB10" s="8"/>
      <c r="GC10" s="23" t="s">
        <v>356</v>
      </c>
      <c r="GF10" s="8">
        <f t="shared" si="7"/>
        <v>5.923136758</v>
      </c>
      <c r="GG10" s="36">
        <f t="shared" si="2"/>
        <v>88.59356780098177</v>
      </c>
      <c r="GH10" s="26">
        <f t="shared" si="3"/>
        <v>0</v>
      </c>
      <c r="GI10" s="23">
        <v>393.857037231912</v>
      </c>
      <c r="GJ10" s="26">
        <f t="shared" si="4"/>
        <v>0</v>
      </c>
      <c r="GK10" s="23">
        <v>195.01671233709664</v>
      </c>
      <c r="GL10" s="26">
        <f t="shared" si="5"/>
        <v>0</v>
      </c>
      <c r="GM10" s="23">
        <v>259.0001264042744</v>
      </c>
      <c r="GN10" s="26">
        <f>EP10</f>
        <v>0</v>
      </c>
      <c r="GO10" s="23">
        <v>537.2442375830711</v>
      </c>
      <c r="GQ10" s="23" t="s">
        <v>356</v>
      </c>
      <c r="GS10" s="23" t="s">
        <v>356</v>
      </c>
      <c r="GT10" s="36"/>
      <c r="GU10" s="36"/>
      <c r="GV10" s="23" t="s">
        <v>356</v>
      </c>
      <c r="GW10" s="36">
        <f t="shared" si="6"/>
        <v>346.27952838908857</v>
      </c>
    </row>
    <row r="11" spans="1:205" ht="12.75">
      <c r="A11" s="37">
        <v>201</v>
      </c>
      <c r="B11" s="37" t="s">
        <v>191</v>
      </c>
      <c r="C11" s="1" t="s">
        <v>93</v>
      </c>
      <c r="D11" s="1" t="s">
        <v>94</v>
      </c>
      <c r="E11" s="1" t="s">
        <v>68</v>
      </c>
      <c r="F11" s="1" t="s">
        <v>118</v>
      </c>
      <c r="G11" s="1" t="s">
        <v>85</v>
      </c>
      <c r="H11" s="1" t="s">
        <v>84</v>
      </c>
      <c r="K11" s="1" t="s">
        <v>75</v>
      </c>
      <c r="M11" s="1" t="s">
        <v>74</v>
      </c>
      <c r="O11" s="1" t="s">
        <v>75</v>
      </c>
      <c r="P11" s="1" t="s">
        <v>75</v>
      </c>
      <c r="Q11" s="1" t="s">
        <v>75</v>
      </c>
      <c r="R11" s="1" t="s">
        <v>72</v>
      </c>
      <c r="S11" s="1" t="s">
        <v>75</v>
      </c>
      <c r="T11" s="2">
        <v>35947</v>
      </c>
      <c r="U11" s="1" t="s">
        <v>192</v>
      </c>
      <c r="V11" s="1" t="s">
        <v>116</v>
      </c>
      <c r="W11" s="10" t="s">
        <v>116</v>
      </c>
      <c r="X11" s="10"/>
      <c r="Y11" s="1">
        <v>3</v>
      </c>
      <c r="Z11" s="1">
        <v>3</v>
      </c>
      <c r="AD11" s="1">
        <v>1</v>
      </c>
      <c r="AE11" s="1" t="s">
        <v>162</v>
      </c>
      <c r="AH11" s="7">
        <v>23.24</v>
      </c>
      <c r="AJ11" s="7">
        <v>23.92</v>
      </c>
      <c r="AL11" s="7">
        <v>23.23</v>
      </c>
      <c r="BF11" s="7">
        <v>23.46333333</v>
      </c>
      <c r="BI11">
        <v>1</v>
      </c>
      <c r="BJ11" t="s">
        <v>413</v>
      </c>
      <c r="BK11"/>
      <c r="BL11" s="7" t="s">
        <v>356</v>
      </c>
      <c r="BM11" s="61">
        <v>99.99006949</v>
      </c>
      <c r="BN11" s="61" t="s">
        <v>356</v>
      </c>
      <c r="BO11" s="61">
        <v>99.98662495</v>
      </c>
      <c r="BP11" s="61" t="s">
        <v>356</v>
      </c>
      <c r="BQ11" s="61">
        <v>99.98993675</v>
      </c>
      <c r="BR11" s="61" t="s">
        <v>356</v>
      </c>
      <c r="BT11" s="61" t="s">
        <v>356</v>
      </c>
      <c r="BV11" s="61" t="s">
        <v>356</v>
      </c>
      <c r="CD11" s="61" t="s">
        <v>356</v>
      </c>
      <c r="CE11" s="61">
        <v>99.98894644</v>
      </c>
      <c r="CH11" s="1" t="s">
        <v>356</v>
      </c>
      <c r="CI11" s="61">
        <v>99.99006949</v>
      </c>
      <c r="CJ11" s="61" t="s">
        <v>356</v>
      </c>
      <c r="CK11" s="61">
        <v>99.98662495</v>
      </c>
      <c r="CL11" s="61" t="s">
        <v>356</v>
      </c>
      <c r="CM11" s="61">
        <v>99.98993675</v>
      </c>
      <c r="CN11" s="61" t="s">
        <v>356</v>
      </c>
      <c r="CP11" s="61" t="s">
        <v>356</v>
      </c>
      <c r="CR11" s="61" t="s">
        <v>356</v>
      </c>
      <c r="CZ11" s="61" t="s">
        <v>356</v>
      </c>
      <c r="DA11" s="61">
        <v>99.98894644</v>
      </c>
      <c r="DD11" s="7">
        <v>3059.5</v>
      </c>
      <c r="DE11" s="7">
        <v>207922.1</v>
      </c>
      <c r="DF11" s="7">
        <v>1204.3</v>
      </c>
      <c r="DG11" s="7">
        <v>83.7</v>
      </c>
      <c r="DI11" s="7">
        <v>212269.5</v>
      </c>
      <c r="DK11" s="8">
        <v>234026.3</v>
      </c>
      <c r="DM11" s="8">
        <v>178840.4</v>
      </c>
      <c r="DO11" s="8">
        <v>230840</v>
      </c>
      <c r="EI11" s="8">
        <v>212269.5</v>
      </c>
      <c r="EJ11">
        <v>0</v>
      </c>
      <c r="EK11">
        <v>233987.5</v>
      </c>
      <c r="EL11">
        <v>0</v>
      </c>
      <c r="EM11">
        <v>177082.8</v>
      </c>
      <c r="EN11">
        <v>0</v>
      </c>
      <c r="EO11">
        <v>228773.4</v>
      </c>
      <c r="EP11" t="s">
        <v>356</v>
      </c>
      <c r="EQ11" t="s">
        <v>356</v>
      </c>
      <c r="ER11" t="s">
        <v>356</v>
      </c>
      <c r="ES11" t="s">
        <v>356</v>
      </c>
      <c r="ET11" t="s">
        <v>356</v>
      </c>
      <c r="EU11" t="s">
        <v>356</v>
      </c>
      <c r="EV11" t="s">
        <v>356</v>
      </c>
      <c r="EW11" t="s">
        <v>356</v>
      </c>
      <c r="EX11" t="s">
        <v>356</v>
      </c>
      <c r="EY11" t="s">
        <v>356</v>
      </c>
      <c r="EZ11" t="s">
        <v>356</v>
      </c>
      <c r="FA11" t="s">
        <v>356</v>
      </c>
      <c r="FB11" t="s">
        <v>356</v>
      </c>
      <c r="FC11" t="s">
        <v>356</v>
      </c>
      <c r="FD11" t="s">
        <v>356</v>
      </c>
      <c r="FE11" t="s">
        <v>356</v>
      </c>
      <c r="FF11" t="s">
        <v>356</v>
      </c>
      <c r="FG11" t="s">
        <v>356</v>
      </c>
      <c r="FH11">
        <v>0</v>
      </c>
      <c r="FI11">
        <v>210981.6</v>
      </c>
      <c r="FJ11" s="26">
        <v>149.3333333</v>
      </c>
      <c r="FK11" s="26">
        <v>27.6</v>
      </c>
      <c r="FM11" s="26">
        <v>176.93</v>
      </c>
      <c r="FN11" s="26">
        <v>274.6688801</v>
      </c>
      <c r="FO11">
        <v>1</v>
      </c>
      <c r="FP11" t="s">
        <v>413</v>
      </c>
      <c r="FR11" s="8">
        <f t="shared" si="0"/>
        <v>0</v>
      </c>
      <c r="FS11" s="23">
        <v>33.539629808164726</v>
      </c>
      <c r="FT11" s="8">
        <f t="shared" si="1"/>
        <v>0</v>
      </c>
      <c r="FU11" s="23">
        <v>38.41082688258095</v>
      </c>
      <c r="FV11" s="8">
        <f>AK11</f>
        <v>0</v>
      </c>
      <c r="FW11" s="23">
        <v>35.178901864045976</v>
      </c>
      <c r="FX11" s="8"/>
      <c r="FZ11" s="8"/>
      <c r="GB11" s="8"/>
      <c r="GC11" s="23" t="s">
        <v>356</v>
      </c>
      <c r="GF11" s="8">
        <f t="shared" si="7"/>
        <v>0</v>
      </c>
      <c r="GG11" s="36">
        <f t="shared" si="2"/>
        <v>35.70978618493055</v>
      </c>
      <c r="GH11" s="26">
        <f t="shared" si="3"/>
        <v>0</v>
      </c>
      <c r="GI11" s="23">
        <v>337.7432761071885</v>
      </c>
      <c r="GJ11" s="26">
        <f t="shared" si="4"/>
        <v>0</v>
      </c>
      <c r="GK11" s="23">
        <v>287.18267881316274</v>
      </c>
      <c r="GL11" s="26">
        <f t="shared" si="5"/>
        <v>0</v>
      </c>
      <c r="GM11" s="23">
        <v>349.57793818140146</v>
      </c>
      <c r="GO11" s="23" t="s">
        <v>356</v>
      </c>
      <c r="GQ11" s="23" t="s">
        <v>356</v>
      </c>
      <c r="GS11" s="23" t="s">
        <v>356</v>
      </c>
      <c r="GT11" s="36"/>
      <c r="GU11" s="36"/>
      <c r="GV11" s="23" t="s">
        <v>356</v>
      </c>
      <c r="GW11" s="36">
        <f t="shared" si="6"/>
        <v>324.83463103391756</v>
      </c>
    </row>
    <row r="12" spans="1:205" ht="12.75">
      <c r="A12" s="37">
        <v>201</v>
      </c>
      <c r="B12" s="37" t="s">
        <v>130</v>
      </c>
      <c r="C12" s="1" t="s">
        <v>93</v>
      </c>
      <c r="D12" s="1" t="s">
        <v>94</v>
      </c>
      <c r="E12" s="1" t="s">
        <v>68</v>
      </c>
      <c r="F12" s="1" t="s">
        <v>118</v>
      </c>
      <c r="G12" s="1" t="s">
        <v>85</v>
      </c>
      <c r="H12" s="1" t="s">
        <v>84</v>
      </c>
      <c r="K12" s="1" t="s">
        <v>75</v>
      </c>
      <c r="M12" s="1" t="s">
        <v>74</v>
      </c>
      <c r="O12" s="1" t="s">
        <v>75</v>
      </c>
      <c r="P12" s="1" t="s">
        <v>75</v>
      </c>
      <c r="Q12" s="1" t="s">
        <v>75</v>
      </c>
      <c r="R12" s="1" t="s">
        <v>72</v>
      </c>
      <c r="S12" s="1" t="s">
        <v>75</v>
      </c>
      <c r="T12" s="2">
        <v>36069</v>
      </c>
      <c r="U12" s="1" t="s">
        <v>131</v>
      </c>
      <c r="V12" s="1" t="s">
        <v>116</v>
      </c>
      <c r="W12" s="10" t="s">
        <v>116</v>
      </c>
      <c r="X12" s="10"/>
      <c r="Y12" s="1">
        <v>3</v>
      </c>
      <c r="Z12" s="1">
        <v>3</v>
      </c>
      <c r="AD12" s="1">
        <v>1</v>
      </c>
      <c r="AE12" s="1" t="s">
        <v>413</v>
      </c>
      <c r="AH12" s="7">
        <v>23.24</v>
      </c>
      <c r="AJ12" s="7">
        <v>29.75</v>
      </c>
      <c r="AL12" s="7">
        <v>32.99</v>
      </c>
      <c r="BF12" s="7">
        <v>28.66</v>
      </c>
      <c r="BI12">
        <v>1</v>
      </c>
      <c r="BJ12" t="s">
        <v>162</v>
      </c>
      <c r="BK12"/>
      <c r="BL12" s="7" t="s">
        <v>356</v>
      </c>
      <c r="BM12" s="61">
        <v>99.99315976</v>
      </c>
      <c r="BN12" s="61" t="s">
        <v>356</v>
      </c>
      <c r="BO12" s="61">
        <v>99.99187922</v>
      </c>
      <c r="BP12" s="61" t="s">
        <v>356</v>
      </c>
      <c r="BQ12" s="61">
        <v>99.99013007</v>
      </c>
      <c r="BR12" s="61" t="s">
        <v>356</v>
      </c>
      <c r="BT12" s="61" t="s">
        <v>356</v>
      </c>
      <c r="BV12" s="61" t="s">
        <v>356</v>
      </c>
      <c r="CD12" s="61" t="s">
        <v>356</v>
      </c>
      <c r="CE12" s="61">
        <v>99.99172054</v>
      </c>
      <c r="CH12" s="1" t="s">
        <v>356</v>
      </c>
      <c r="CI12" s="61">
        <v>99.99315976</v>
      </c>
      <c r="CJ12" s="61" t="s">
        <v>356</v>
      </c>
      <c r="CK12" s="61">
        <v>99.99187922</v>
      </c>
      <c r="CL12" s="61" t="s">
        <v>356</v>
      </c>
      <c r="CM12" s="61">
        <v>99.99013007</v>
      </c>
      <c r="CN12" s="61" t="s">
        <v>356</v>
      </c>
      <c r="CP12" s="61" t="s">
        <v>356</v>
      </c>
      <c r="CR12" s="61" t="s">
        <v>356</v>
      </c>
      <c r="CZ12" s="61" t="s">
        <v>356</v>
      </c>
      <c r="DA12" s="61">
        <v>99.99172054</v>
      </c>
      <c r="DD12" s="7">
        <v>1616.9</v>
      </c>
      <c r="DE12" s="7">
        <v>340981.6</v>
      </c>
      <c r="DF12" s="7">
        <v>3370.8</v>
      </c>
      <c r="DG12" s="7">
        <v>188.5</v>
      </c>
      <c r="DI12" s="7">
        <v>346157.8</v>
      </c>
      <c r="DK12" s="8">
        <v>339754.2</v>
      </c>
      <c r="DM12" s="8">
        <v>366344.1</v>
      </c>
      <c r="DO12" s="8">
        <v>334247.6</v>
      </c>
      <c r="EI12" s="8">
        <v>346157.8</v>
      </c>
      <c r="EJ12">
        <v>0</v>
      </c>
      <c r="EK12">
        <v>337838.4</v>
      </c>
      <c r="EL12">
        <v>0</v>
      </c>
      <c r="EM12">
        <v>364047.7</v>
      </c>
      <c r="EN12">
        <v>0</v>
      </c>
      <c r="EO12">
        <v>327955.3</v>
      </c>
      <c r="EP12" t="s">
        <v>356</v>
      </c>
      <c r="EQ12" t="s">
        <v>356</v>
      </c>
      <c r="ER12" t="s">
        <v>356</v>
      </c>
      <c r="ES12" t="s">
        <v>356</v>
      </c>
      <c r="ET12" t="s">
        <v>356</v>
      </c>
      <c r="EU12" t="s">
        <v>356</v>
      </c>
      <c r="EV12" t="s">
        <v>356</v>
      </c>
      <c r="EW12" t="s">
        <v>356</v>
      </c>
      <c r="EX12" t="s">
        <v>356</v>
      </c>
      <c r="EY12" t="s">
        <v>356</v>
      </c>
      <c r="EZ12" t="s">
        <v>356</v>
      </c>
      <c r="FA12" t="s">
        <v>356</v>
      </c>
      <c r="FB12" t="s">
        <v>356</v>
      </c>
      <c r="FC12" t="s">
        <v>356</v>
      </c>
      <c r="FD12" t="s">
        <v>356</v>
      </c>
      <c r="FE12" t="s">
        <v>356</v>
      </c>
      <c r="FF12" t="s">
        <v>356</v>
      </c>
      <c r="FG12" t="s">
        <v>356</v>
      </c>
      <c r="FH12">
        <v>0</v>
      </c>
      <c r="FI12">
        <v>342598.5</v>
      </c>
      <c r="FJ12" s="26">
        <v>121</v>
      </c>
      <c r="FK12" s="26">
        <v>21.46666667</v>
      </c>
      <c r="FM12" s="26">
        <v>142.47</v>
      </c>
      <c r="FN12" s="26">
        <v>170.4985185</v>
      </c>
      <c r="FO12">
        <v>1</v>
      </c>
      <c r="FP12" t="s">
        <v>162</v>
      </c>
      <c r="FR12" s="8">
        <f t="shared" si="0"/>
        <v>0</v>
      </c>
      <c r="FS12" s="23">
        <v>32.083710870503616</v>
      </c>
      <c r="FT12" s="8">
        <f t="shared" si="1"/>
        <v>0</v>
      </c>
      <c r="FU12" s="23">
        <v>30.22975548990259</v>
      </c>
      <c r="FV12" s="8">
        <f>AK12</f>
        <v>0</v>
      </c>
      <c r="FW12" s="23">
        <v>36.718932810029635</v>
      </c>
      <c r="FX12" s="8"/>
      <c r="FZ12" s="8"/>
      <c r="GB12" s="8"/>
      <c r="GC12" s="23" t="s">
        <v>356</v>
      </c>
      <c r="GF12" s="8">
        <f t="shared" si="7"/>
        <v>0</v>
      </c>
      <c r="GG12" s="36">
        <f t="shared" si="2"/>
        <v>33.01079972347861</v>
      </c>
      <c r="GH12" s="26">
        <f t="shared" si="3"/>
        <v>0</v>
      </c>
      <c r="GI12" s="23">
        <v>469.0436427741119</v>
      </c>
      <c r="GJ12" s="26">
        <f t="shared" si="4"/>
        <v>0</v>
      </c>
      <c r="GK12" s="23">
        <v>372.25187100139846</v>
      </c>
      <c r="GL12" s="26">
        <f t="shared" si="5"/>
        <v>0</v>
      </c>
      <c r="GM12" s="23">
        <v>372.02830020125265</v>
      </c>
      <c r="GO12" s="23" t="s">
        <v>356</v>
      </c>
      <c r="GQ12" s="23" t="s">
        <v>356</v>
      </c>
      <c r="GS12" s="23" t="s">
        <v>356</v>
      </c>
      <c r="GT12" s="36"/>
      <c r="GU12" s="36"/>
      <c r="GV12" s="23" t="s">
        <v>356</v>
      </c>
      <c r="GW12" s="36">
        <f t="shared" si="6"/>
        <v>404.44127132558765</v>
      </c>
    </row>
    <row r="13" spans="1:205" s="105" customFormat="1" ht="12.75">
      <c r="A13" s="104">
        <v>201</v>
      </c>
      <c r="B13" s="104" t="s">
        <v>242</v>
      </c>
      <c r="C13" s="105" t="s">
        <v>93</v>
      </c>
      <c r="D13" s="105" t="s">
        <v>94</v>
      </c>
      <c r="E13" s="105" t="s">
        <v>68</v>
      </c>
      <c r="F13" s="105" t="s">
        <v>118</v>
      </c>
      <c r="G13" s="105" t="s">
        <v>85</v>
      </c>
      <c r="H13" s="105" t="s">
        <v>84</v>
      </c>
      <c r="K13" s="105" t="s">
        <v>75</v>
      </c>
      <c r="M13" s="105" t="s">
        <v>74</v>
      </c>
      <c r="O13" s="105" t="s">
        <v>75</v>
      </c>
      <c r="P13" s="105" t="s">
        <v>75</v>
      </c>
      <c r="Q13" s="105" t="s">
        <v>75</v>
      </c>
      <c r="R13" s="105" t="s">
        <v>72</v>
      </c>
      <c r="S13" s="105" t="s">
        <v>75</v>
      </c>
      <c r="T13" s="106">
        <v>33837</v>
      </c>
      <c r="U13" s="105" t="s">
        <v>216</v>
      </c>
      <c r="V13" s="105" t="s">
        <v>116</v>
      </c>
      <c r="W13" s="107" t="s">
        <v>116</v>
      </c>
      <c r="X13" s="107"/>
      <c r="Y13" s="105">
        <v>3</v>
      </c>
      <c r="Z13" s="105">
        <v>3</v>
      </c>
      <c r="AA13" s="108"/>
      <c r="AB13" s="108"/>
      <c r="AD13" s="105">
        <v>2</v>
      </c>
      <c r="AE13" s="116" t="s">
        <v>180</v>
      </c>
      <c r="AF13" s="117" t="s">
        <v>420</v>
      </c>
      <c r="AG13" s="109">
        <v>97.22222222187413</v>
      </c>
      <c r="AH13" s="109">
        <v>399.001645</v>
      </c>
      <c r="AI13" s="109"/>
      <c r="AJ13" s="109">
        <v>49.49861154</v>
      </c>
      <c r="AK13" s="109"/>
      <c r="AL13" s="109">
        <v>48.4715364</v>
      </c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>
        <v>71.1943704567462</v>
      </c>
      <c r="BF13" s="109">
        <v>136.2180266</v>
      </c>
      <c r="BG13" s="109"/>
      <c r="BH13" s="109"/>
      <c r="BI13" s="108">
        <v>2</v>
      </c>
      <c r="BJ13" s="118" t="s">
        <v>180</v>
      </c>
      <c r="BK13" s="108" t="s">
        <v>383</v>
      </c>
      <c r="BL13" s="109" t="s">
        <v>356</v>
      </c>
      <c r="BM13" s="110">
        <v>99.62431806</v>
      </c>
      <c r="BN13" s="110" t="s">
        <v>356</v>
      </c>
      <c r="BO13" s="110">
        <v>99.97235074</v>
      </c>
      <c r="BP13" s="110" t="s">
        <v>356</v>
      </c>
      <c r="BQ13" s="110">
        <v>99.96071394</v>
      </c>
      <c r="BR13" s="110" t="s">
        <v>356</v>
      </c>
      <c r="BS13" s="110"/>
      <c r="BT13" s="110" t="s">
        <v>356</v>
      </c>
      <c r="BU13" s="110"/>
      <c r="BV13" s="110" t="s">
        <v>356</v>
      </c>
      <c r="BW13" s="110"/>
      <c r="BX13" s="110"/>
      <c r="BY13" s="110"/>
      <c r="BZ13" s="110"/>
      <c r="CA13" s="110"/>
      <c r="CB13" s="110"/>
      <c r="CC13" s="110"/>
      <c r="CD13" s="110" t="s">
        <v>356</v>
      </c>
      <c r="CE13" s="110">
        <v>99.92335676</v>
      </c>
      <c r="CF13" s="111"/>
      <c r="CG13" s="111"/>
      <c r="CH13" s="105" t="s">
        <v>356</v>
      </c>
      <c r="CI13" s="110">
        <v>99.62431806</v>
      </c>
      <c r="CJ13" s="110" t="s">
        <v>356</v>
      </c>
      <c r="CK13" s="110">
        <v>99.97235074</v>
      </c>
      <c r="CL13" s="110" t="s">
        <v>356</v>
      </c>
      <c r="CM13" s="110">
        <v>99.96071394</v>
      </c>
      <c r="CN13" s="110" t="s">
        <v>356</v>
      </c>
      <c r="CO13" s="110"/>
      <c r="CP13" s="110" t="s">
        <v>356</v>
      </c>
      <c r="CQ13" s="110"/>
      <c r="CR13" s="110" t="s">
        <v>356</v>
      </c>
      <c r="CS13" s="110"/>
      <c r="CT13" s="110"/>
      <c r="CU13" s="110"/>
      <c r="CV13" s="110"/>
      <c r="CW13" s="110"/>
      <c r="CX13" s="110"/>
      <c r="CY13" s="110"/>
      <c r="CZ13" s="110" t="s">
        <v>356</v>
      </c>
      <c r="DA13" s="110">
        <v>99.92335676</v>
      </c>
      <c r="DD13" s="109">
        <v>12003.6</v>
      </c>
      <c r="DE13" s="109">
        <v>162625.2</v>
      </c>
      <c r="DF13" s="109">
        <v>3019.9</v>
      </c>
      <c r="DG13" s="109">
        <v>81.4</v>
      </c>
      <c r="DH13" s="109"/>
      <c r="DI13" s="109">
        <v>177730</v>
      </c>
      <c r="DJ13" s="112"/>
      <c r="DK13" s="112">
        <v>106207.3</v>
      </c>
      <c r="DL13" s="112"/>
      <c r="DM13" s="112">
        <v>179023.3</v>
      </c>
      <c r="DN13" s="112"/>
      <c r="DO13" s="112">
        <v>123381</v>
      </c>
      <c r="DP13" s="112"/>
      <c r="DQ13" s="112">
        <v>302308.5</v>
      </c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H13" s="112"/>
      <c r="EI13" s="112">
        <v>177730</v>
      </c>
      <c r="EJ13" s="108">
        <v>0</v>
      </c>
      <c r="EK13" s="108">
        <v>102322.7</v>
      </c>
      <c r="EL13" s="108">
        <v>0</v>
      </c>
      <c r="EM13" s="108">
        <v>176128.1</v>
      </c>
      <c r="EN13" s="108">
        <v>0</v>
      </c>
      <c r="EO13" s="108">
        <v>120379.9</v>
      </c>
      <c r="EP13" s="108">
        <v>0</v>
      </c>
      <c r="EQ13" s="108">
        <v>299684.4</v>
      </c>
      <c r="ER13" s="108" t="s">
        <v>356</v>
      </c>
      <c r="ES13" s="108" t="s">
        <v>356</v>
      </c>
      <c r="ET13" s="108" t="s">
        <v>356</v>
      </c>
      <c r="EU13" s="108" t="s">
        <v>356</v>
      </c>
      <c r="EV13" s="108" t="s">
        <v>356</v>
      </c>
      <c r="EW13" s="108" t="s">
        <v>356</v>
      </c>
      <c r="EX13" s="108" t="s">
        <v>356</v>
      </c>
      <c r="EY13" s="108" t="s">
        <v>356</v>
      </c>
      <c r="EZ13" s="108" t="s">
        <v>356</v>
      </c>
      <c r="FA13" s="108" t="s">
        <v>356</v>
      </c>
      <c r="FB13" s="108" t="s">
        <v>356</v>
      </c>
      <c r="FC13" s="108" t="s">
        <v>356</v>
      </c>
      <c r="FD13" s="108" t="s">
        <v>356</v>
      </c>
      <c r="FE13" s="108" t="s">
        <v>356</v>
      </c>
      <c r="FF13" s="108" t="s">
        <v>356</v>
      </c>
      <c r="FG13" s="108" t="s">
        <v>356</v>
      </c>
      <c r="FH13" s="108">
        <v>0</v>
      </c>
      <c r="FI13" s="108">
        <v>174628.8</v>
      </c>
      <c r="FJ13" s="113">
        <v>119.775</v>
      </c>
      <c r="FK13" s="113">
        <v>30.1625</v>
      </c>
      <c r="FL13" s="113"/>
      <c r="FM13" s="113">
        <v>149.94</v>
      </c>
      <c r="FN13" s="113">
        <v>197.3812827</v>
      </c>
      <c r="FO13" s="108">
        <v>2</v>
      </c>
      <c r="FP13" s="118" t="s">
        <v>180</v>
      </c>
      <c r="FQ13" s="105" t="s">
        <v>384</v>
      </c>
      <c r="FR13" s="112">
        <f t="shared" si="0"/>
        <v>97.22222222187413</v>
      </c>
      <c r="FS13" s="114">
        <v>324.49896196807134</v>
      </c>
      <c r="FT13" s="112">
        <f t="shared" si="1"/>
        <v>0</v>
      </c>
      <c r="FU13" s="114">
        <v>107.87201478724526</v>
      </c>
      <c r="FV13" s="112">
        <f>AK13</f>
        <v>0</v>
      </c>
      <c r="FW13" s="114">
        <v>64.40540669690513</v>
      </c>
      <c r="FX13" s="112"/>
      <c r="FY13" s="114"/>
      <c r="FZ13" s="112"/>
      <c r="GA13" s="114"/>
      <c r="GB13" s="112"/>
      <c r="GC13" s="114" t="s">
        <v>356</v>
      </c>
      <c r="GD13" s="115"/>
      <c r="GF13" s="112">
        <f t="shared" si="7"/>
        <v>71.1943704567462</v>
      </c>
      <c r="GG13" s="115">
        <f t="shared" si="2"/>
        <v>165.59212781740726</v>
      </c>
      <c r="GH13" s="113">
        <f t="shared" si="3"/>
        <v>0</v>
      </c>
      <c r="GI13" s="114">
        <v>86.37598122711604</v>
      </c>
      <c r="GJ13" s="113">
        <f t="shared" si="4"/>
        <v>0</v>
      </c>
      <c r="GK13" s="114">
        <v>390.1443105067898</v>
      </c>
      <c r="GL13" s="113">
        <f t="shared" si="5"/>
        <v>0</v>
      </c>
      <c r="GM13" s="114">
        <v>163.9395925600925</v>
      </c>
      <c r="GN13" s="113">
        <f>EP13</f>
        <v>0</v>
      </c>
      <c r="GO13" s="114">
        <v>476.91320090858966</v>
      </c>
      <c r="GP13" s="114"/>
      <c r="GQ13" s="114" t="s">
        <v>356</v>
      </c>
      <c r="GR13" s="114"/>
      <c r="GS13" s="114" t="s">
        <v>356</v>
      </c>
      <c r="GT13" s="115"/>
      <c r="GU13" s="115"/>
      <c r="GV13" s="114" t="s">
        <v>356</v>
      </c>
      <c r="GW13" s="115">
        <f t="shared" si="6"/>
        <v>279.343271300647</v>
      </c>
    </row>
    <row r="14" spans="1:231" s="105" customFormat="1" ht="12.75">
      <c r="A14" s="104">
        <v>201</v>
      </c>
      <c r="B14" s="104" t="s">
        <v>247</v>
      </c>
      <c r="C14" s="105" t="s">
        <v>93</v>
      </c>
      <c r="D14" s="105" t="s">
        <v>94</v>
      </c>
      <c r="E14" s="105" t="s">
        <v>68</v>
      </c>
      <c r="F14" s="105" t="s">
        <v>118</v>
      </c>
      <c r="G14" s="105" t="s">
        <v>85</v>
      </c>
      <c r="H14" s="105" t="s">
        <v>84</v>
      </c>
      <c r="K14" s="105" t="s">
        <v>75</v>
      </c>
      <c r="M14" s="105" t="s">
        <v>74</v>
      </c>
      <c r="O14" s="105" t="s">
        <v>75</v>
      </c>
      <c r="P14" s="105" t="s">
        <v>75</v>
      </c>
      <c r="Q14" s="105" t="s">
        <v>75</v>
      </c>
      <c r="R14" s="105" t="s">
        <v>72</v>
      </c>
      <c r="S14" s="105" t="s">
        <v>75</v>
      </c>
      <c r="T14" s="106">
        <v>33268</v>
      </c>
      <c r="U14" s="105" t="s">
        <v>248</v>
      </c>
      <c r="V14" s="105" t="s">
        <v>129</v>
      </c>
      <c r="AA14" s="108"/>
      <c r="AB14" s="108"/>
      <c r="AD14" s="105">
        <v>3</v>
      </c>
      <c r="AE14" s="105" t="s">
        <v>180</v>
      </c>
      <c r="AF14" s="105" t="s">
        <v>228</v>
      </c>
      <c r="AG14" s="109"/>
      <c r="AH14" s="109">
        <v>149.4846693</v>
      </c>
      <c r="AI14" s="109"/>
      <c r="AJ14" s="109">
        <v>263.5956856</v>
      </c>
      <c r="AK14" s="109"/>
      <c r="AL14" s="109">
        <v>95.94572689</v>
      </c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>
        <v>169.6753606</v>
      </c>
      <c r="BG14" s="109"/>
      <c r="BH14" s="109"/>
      <c r="BI14" s="108"/>
      <c r="BJ14" s="108"/>
      <c r="BK14" s="108"/>
      <c r="BL14" s="109" t="s">
        <v>356</v>
      </c>
      <c r="BM14" s="110"/>
      <c r="BN14" s="110" t="s">
        <v>356</v>
      </c>
      <c r="BO14" s="110"/>
      <c r="BP14" s="110" t="s">
        <v>356</v>
      </c>
      <c r="BQ14" s="110"/>
      <c r="BR14" s="110" t="s">
        <v>356</v>
      </c>
      <c r="BS14" s="110"/>
      <c r="BT14" s="110" t="s">
        <v>356</v>
      </c>
      <c r="BU14" s="110"/>
      <c r="BV14" s="110" t="s">
        <v>356</v>
      </c>
      <c r="BW14" s="110"/>
      <c r="BX14" s="110"/>
      <c r="BY14" s="110"/>
      <c r="BZ14" s="110"/>
      <c r="CA14" s="110"/>
      <c r="CB14" s="110"/>
      <c r="CC14" s="110"/>
      <c r="CD14" s="110" t="s">
        <v>356</v>
      </c>
      <c r="CE14" s="110"/>
      <c r="CF14" s="111"/>
      <c r="CG14" s="111"/>
      <c r="CH14" s="105" t="s">
        <v>356</v>
      </c>
      <c r="CI14" s="110"/>
      <c r="CJ14" s="110" t="s">
        <v>356</v>
      </c>
      <c r="CK14" s="110"/>
      <c r="CL14" s="110" t="s">
        <v>356</v>
      </c>
      <c r="CM14" s="110"/>
      <c r="CN14" s="110" t="s">
        <v>356</v>
      </c>
      <c r="CO14" s="110"/>
      <c r="CP14" s="110" t="s">
        <v>356</v>
      </c>
      <c r="CQ14" s="110"/>
      <c r="CR14" s="110" t="s">
        <v>356</v>
      </c>
      <c r="CS14" s="110"/>
      <c r="CT14" s="110"/>
      <c r="CU14" s="110"/>
      <c r="CV14" s="110"/>
      <c r="CW14" s="110"/>
      <c r="CX14" s="110"/>
      <c r="CY14" s="110"/>
      <c r="CZ14" s="110" t="s">
        <v>356</v>
      </c>
      <c r="DA14" s="110"/>
      <c r="DD14" s="109"/>
      <c r="DE14" s="109"/>
      <c r="DF14" s="109"/>
      <c r="DG14" s="109"/>
      <c r="DH14" s="109"/>
      <c r="DI14" s="109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H14" s="112"/>
      <c r="EI14" s="112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13"/>
      <c r="FK14" s="113"/>
      <c r="FL14" s="113"/>
      <c r="FM14" s="113"/>
      <c r="FN14" s="113"/>
      <c r="FO14" s="108"/>
      <c r="FP14" s="108"/>
      <c r="FR14" s="112"/>
      <c r="FS14" s="114" t="s">
        <v>356</v>
      </c>
      <c r="FT14" s="112"/>
      <c r="FU14" s="114" t="s">
        <v>356</v>
      </c>
      <c r="FV14" s="112"/>
      <c r="FW14" s="114" t="s">
        <v>356</v>
      </c>
      <c r="FX14" s="112"/>
      <c r="FY14" s="114"/>
      <c r="FZ14" s="112"/>
      <c r="GA14" s="114"/>
      <c r="GB14" s="112"/>
      <c r="GC14" s="114" t="s">
        <v>356</v>
      </c>
      <c r="GD14" s="115"/>
      <c r="GF14" s="112"/>
      <c r="GG14" s="115">
        <f t="shared" si="2"/>
      </c>
      <c r="GH14" s="113"/>
      <c r="GI14" s="114" t="s">
        <v>356</v>
      </c>
      <c r="GJ14" s="113"/>
      <c r="GK14" s="114" t="s">
        <v>356</v>
      </c>
      <c r="GL14" s="113"/>
      <c r="GM14" s="114" t="s">
        <v>356</v>
      </c>
      <c r="GN14" s="114"/>
      <c r="GO14" s="114" t="s">
        <v>356</v>
      </c>
      <c r="GP14" s="114"/>
      <c r="GQ14" s="114" t="s">
        <v>356</v>
      </c>
      <c r="GR14" s="114"/>
      <c r="GS14" s="114" t="s">
        <v>356</v>
      </c>
      <c r="GT14" s="115"/>
      <c r="GU14" s="115"/>
      <c r="GV14" s="114" t="s">
        <v>356</v>
      </c>
      <c r="GW14" s="115">
        <f t="shared" si="6"/>
      </c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</row>
    <row r="15" spans="1:205" s="105" customFormat="1" ht="12.75">
      <c r="A15" s="104">
        <v>203</v>
      </c>
      <c r="B15" s="104" t="s">
        <v>125</v>
      </c>
      <c r="C15" s="105" t="s">
        <v>86</v>
      </c>
      <c r="D15" s="105" t="s">
        <v>87</v>
      </c>
      <c r="E15" s="105" t="s">
        <v>68</v>
      </c>
      <c r="F15" s="105" t="s">
        <v>118</v>
      </c>
      <c r="G15" s="105" t="s">
        <v>89</v>
      </c>
      <c r="H15" s="105" t="s">
        <v>88</v>
      </c>
      <c r="K15" s="105" t="s">
        <v>75</v>
      </c>
      <c r="M15" s="105" t="s">
        <v>90</v>
      </c>
      <c r="O15" s="105" t="s">
        <v>75</v>
      </c>
      <c r="P15" s="105" t="s">
        <v>75</v>
      </c>
      <c r="Q15" s="105" t="s">
        <v>75</v>
      </c>
      <c r="R15" s="105" t="s">
        <v>72</v>
      </c>
      <c r="S15" s="105" t="s">
        <v>75</v>
      </c>
      <c r="T15" s="106">
        <v>36647</v>
      </c>
      <c r="U15" s="105" t="s">
        <v>126</v>
      </c>
      <c r="V15" s="105" t="s">
        <v>116</v>
      </c>
      <c r="W15" s="107" t="s">
        <v>116</v>
      </c>
      <c r="X15" s="107"/>
      <c r="Y15" s="105">
        <v>3</v>
      </c>
      <c r="Z15" s="105">
        <v>3</v>
      </c>
      <c r="AA15" s="108"/>
      <c r="AB15" s="108"/>
      <c r="AD15" s="105">
        <v>1</v>
      </c>
      <c r="AE15" s="105" t="s">
        <v>413</v>
      </c>
      <c r="AF15" s="105" t="s">
        <v>380</v>
      </c>
      <c r="AG15" s="109"/>
      <c r="AH15" s="109">
        <v>6.978063677</v>
      </c>
      <c r="AI15" s="109"/>
      <c r="AJ15" s="109">
        <v>9.166960761</v>
      </c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>
        <f>AVERAGE(AH15,AJ15)</f>
        <v>8.072512219</v>
      </c>
      <c r="BG15" s="109"/>
      <c r="BH15" s="109"/>
      <c r="BI15" s="108">
        <v>1</v>
      </c>
      <c r="BJ15" s="108" t="s">
        <v>413</v>
      </c>
      <c r="BK15" s="108" t="s">
        <v>416</v>
      </c>
      <c r="BL15" s="109" t="s">
        <v>357</v>
      </c>
      <c r="BM15" s="110">
        <v>99.99557371</v>
      </c>
      <c r="BN15" s="110" t="s">
        <v>357</v>
      </c>
      <c r="BO15" s="110">
        <v>99.99390566</v>
      </c>
      <c r="BP15" s="110"/>
      <c r="BQ15" s="110"/>
      <c r="BR15" s="110" t="s">
        <v>356</v>
      </c>
      <c r="BS15" s="110"/>
      <c r="BT15" s="110" t="s">
        <v>356</v>
      </c>
      <c r="BU15" s="110"/>
      <c r="BV15" s="110" t="s">
        <v>356</v>
      </c>
      <c r="BW15" s="110"/>
      <c r="BX15" s="110"/>
      <c r="BY15" s="110"/>
      <c r="BZ15" s="110"/>
      <c r="CA15" s="110"/>
      <c r="CB15" s="110"/>
      <c r="CC15" s="110"/>
      <c r="CD15" s="110" t="s">
        <v>357</v>
      </c>
      <c r="CE15" s="110">
        <v>99.99394486</v>
      </c>
      <c r="CF15" s="111"/>
      <c r="CG15" s="111"/>
      <c r="CH15" s="105" t="s">
        <v>357</v>
      </c>
      <c r="CI15" s="110">
        <v>99.99557371</v>
      </c>
      <c r="CJ15" s="110" t="s">
        <v>357</v>
      </c>
      <c r="CK15" s="110">
        <v>99.99390566</v>
      </c>
      <c r="CL15" s="110"/>
      <c r="CM15" s="110"/>
      <c r="CN15" s="110" t="s">
        <v>356</v>
      </c>
      <c r="CO15" s="110"/>
      <c r="CP15" s="110" t="s">
        <v>356</v>
      </c>
      <c r="CQ15" s="110"/>
      <c r="CR15" s="110" t="s">
        <v>356</v>
      </c>
      <c r="CS15" s="110"/>
      <c r="CT15" s="110"/>
      <c r="CU15" s="110"/>
      <c r="CV15" s="110"/>
      <c r="CW15" s="110"/>
      <c r="CX15" s="110"/>
      <c r="CY15" s="110"/>
      <c r="CZ15" s="110" t="s">
        <v>357</v>
      </c>
      <c r="DA15" s="110">
        <v>99.99394486</v>
      </c>
      <c r="DD15" s="109">
        <v>9351.1</v>
      </c>
      <c r="DE15" s="109">
        <v>150759.4</v>
      </c>
      <c r="DF15" s="109">
        <v>2127.7</v>
      </c>
      <c r="DG15" s="109">
        <v>449.3</v>
      </c>
      <c r="DH15" s="109"/>
      <c r="DI15" s="109">
        <v>162809.7</v>
      </c>
      <c r="DJ15" s="112">
        <v>0.5</v>
      </c>
      <c r="DK15" s="112">
        <v>158442.5</v>
      </c>
      <c r="DL15" s="112">
        <v>0.5</v>
      </c>
      <c r="DM15" s="112">
        <v>151173.6</v>
      </c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H15" s="112">
        <v>0.6</v>
      </c>
      <c r="EI15" s="112">
        <f>AVERAGE(DK15,DM15)</f>
        <v>154808.05</v>
      </c>
      <c r="EJ15" s="108">
        <v>0</v>
      </c>
      <c r="EK15" s="108">
        <v>155790.1</v>
      </c>
      <c r="EL15" s="108">
        <v>0</v>
      </c>
      <c r="EM15" s="108">
        <v>148920.8</v>
      </c>
      <c r="EN15" s="108"/>
      <c r="EO15" s="108"/>
      <c r="EP15" s="108" t="s">
        <v>356</v>
      </c>
      <c r="EQ15" s="108" t="s">
        <v>356</v>
      </c>
      <c r="ER15" s="108" t="s">
        <v>356</v>
      </c>
      <c r="ES15" s="108" t="s">
        <v>356</v>
      </c>
      <c r="ET15" s="108" t="s">
        <v>356</v>
      </c>
      <c r="EU15" s="108" t="s">
        <v>356</v>
      </c>
      <c r="EV15" s="108" t="s">
        <v>356</v>
      </c>
      <c r="EW15" s="108" t="s">
        <v>356</v>
      </c>
      <c r="EX15" s="108" t="s">
        <v>356</v>
      </c>
      <c r="EY15" s="108" t="s">
        <v>356</v>
      </c>
      <c r="EZ15" s="108" t="s">
        <v>356</v>
      </c>
      <c r="FA15" s="108" t="s">
        <v>356</v>
      </c>
      <c r="FB15" s="108" t="s">
        <v>356</v>
      </c>
      <c r="FC15" s="108" t="s">
        <v>356</v>
      </c>
      <c r="FD15" s="108" t="s">
        <v>356</v>
      </c>
      <c r="FE15" s="108" t="s">
        <v>356</v>
      </c>
      <c r="FF15" s="108" t="s">
        <v>356</v>
      </c>
      <c r="FG15" s="108" t="s">
        <v>356</v>
      </c>
      <c r="FH15" s="108">
        <v>0</v>
      </c>
      <c r="FI15" s="108">
        <f>AVERAGE(EK15,EM15)</f>
        <v>152355.45</v>
      </c>
      <c r="FJ15" s="113">
        <v>274.6666667</v>
      </c>
      <c r="FK15" s="113">
        <v>120.5333333</v>
      </c>
      <c r="FL15" s="113"/>
      <c r="FM15" s="113">
        <v>405.54</v>
      </c>
      <c r="FN15" s="113">
        <v>363.9440614</v>
      </c>
      <c r="FO15" s="108">
        <v>1</v>
      </c>
      <c r="FP15" s="108" t="s">
        <v>413</v>
      </c>
      <c r="FQ15" s="105" t="s">
        <v>385</v>
      </c>
      <c r="FR15" s="112">
        <f>AG15</f>
        <v>0</v>
      </c>
      <c r="FS15" s="114">
        <v>7.227403341246842</v>
      </c>
      <c r="FT15" s="112">
        <f>AI15</f>
        <v>0</v>
      </c>
      <c r="FU15" s="114">
        <v>9.824738022581835</v>
      </c>
      <c r="FV15" s="112"/>
      <c r="FW15" s="114"/>
      <c r="FX15" s="112"/>
      <c r="FY15" s="114"/>
      <c r="FZ15" s="112"/>
      <c r="GA15" s="114"/>
      <c r="GB15" s="112"/>
      <c r="GC15" s="114" t="s">
        <v>356</v>
      </c>
      <c r="GD15" s="115"/>
      <c r="GF15" s="112">
        <f t="shared" si="7"/>
        <v>0</v>
      </c>
      <c r="GG15" s="115">
        <f t="shared" si="2"/>
        <v>8.526070681914339</v>
      </c>
      <c r="GH15" s="113">
        <f>EJ15</f>
        <v>0</v>
      </c>
      <c r="GI15" s="114">
        <v>163.28354764939436</v>
      </c>
      <c r="GJ15" s="113">
        <f>EL15</f>
        <v>0</v>
      </c>
      <c r="GK15" s="114">
        <v>161.21086159576055</v>
      </c>
      <c r="GL15" s="113">
        <f>EN15</f>
        <v>0</v>
      </c>
      <c r="GM15" s="114"/>
      <c r="GN15" s="114"/>
      <c r="GO15" s="114" t="s">
        <v>356</v>
      </c>
      <c r="GP15" s="114"/>
      <c r="GQ15" s="114" t="s">
        <v>356</v>
      </c>
      <c r="GR15" s="114"/>
      <c r="GS15" s="114" t="s">
        <v>356</v>
      </c>
      <c r="GT15" s="115"/>
      <c r="GU15" s="115"/>
      <c r="GV15" s="114" t="s">
        <v>356</v>
      </c>
      <c r="GW15" s="115">
        <f t="shared" si="6"/>
        <v>162.24720462257744</v>
      </c>
    </row>
    <row r="16" spans="1:205" ht="12.75">
      <c r="A16" s="37">
        <v>203</v>
      </c>
      <c r="B16" s="37" t="s">
        <v>168</v>
      </c>
      <c r="C16" s="1" t="s">
        <v>86</v>
      </c>
      <c r="D16" s="1" t="s">
        <v>87</v>
      </c>
      <c r="E16" s="1" t="s">
        <v>68</v>
      </c>
      <c r="F16" s="1" t="s">
        <v>118</v>
      </c>
      <c r="G16" s="1" t="s">
        <v>89</v>
      </c>
      <c r="H16" s="1" t="s">
        <v>88</v>
      </c>
      <c r="K16" s="1" t="s">
        <v>75</v>
      </c>
      <c r="M16" s="1" t="s">
        <v>90</v>
      </c>
      <c r="O16" s="1" t="s">
        <v>75</v>
      </c>
      <c r="P16" s="1" t="s">
        <v>75</v>
      </c>
      <c r="Q16" s="1" t="s">
        <v>75</v>
      </c>
      <c r="R16" s="1" t="s">
        <v>72</v>
      </c>
      <c r="S16" s="1" t="s">
        <v>75</v>
      </c>
      <c r="T16" s="2">
        <v>35293</v>
      </c>
      <c r="U16" s="1" t="s">
        <v>169</v>
      </c>
      <c r="V16" s="1" t="s">
        <v>116</v>
      </c>
      <c r="W16" s="10" t="s">
        <v>116</v>
      </c>
      <c r="X16" s="10"/>
      <c r="Y16" s="1">
        <v>3</v>
      </c>
      <c r="Z16" s="1">
        <v>3</v>
      </c>
      <c r="AD16" s="1">
        <v>2</v>
      </c>
      <c r="AE16" s="1" t="s">
        <v>413</v>
      </c>
      <c r="AG16" s="7">
        <v>100</v>
      </c>
      <c r="AH16" s="7">
        <v>1.176564178</v>
      </c>
      <c r="AI16" s="7">
        <v>95.3743443</v>
      </c>
      <c r="AJ16" s="7">
        <v>1.285466933</v>
      </c>
      <c r="AK16" s="7">
        <v>92.59259259</v>
      </c>
      <c r="AL16" s="7">
        <v>1.293632616</v>
      </c>
      <c r="BE16" s="7">
        <v>95.86528709915126</v>
      </c>
      <c r="BF16" s="7">
        <v>1.251887909</v>
      </c>
      <c r="BI16">
        <v>2</v>
      </c>
      <c r="BJ16" t="s">
        <v>413</v>
      </c>
      <c r="BK16"/>
      <c r="BL16" s="7" t="s">
        <v>357</v>
      </c>
      <c r="BM16" s="61">
        <v>99.99803859</v>
      </c>
      <c r="BN16" s="61" t="s">
        <v>357</v>
      </c>
      <c r="BO16" s="61">
        <v>99.99854108</v>
      </c>
      <c r="BP16" s="61" t="s">
        <v>357</v>
      </c>
      <c r="BQ16" s="61">
        <v>99.99836123</v>
      </c>
      <c r="BR16" s="61" t="s">
        <v>356</v>
      </c>
      <c r="BT16" s="61" t="s">
        <v>356</v>
      </c>
      <c r="BV16" s="61" t="s">
        <v>356</v>
      </c>
      <c r="CD16" s="61" t="s">
        <v>357</v>
      </c>
      <c r="CE16" s="61">
        <v>99.99824569</v>
      </c>
      <c r="CH16" s="1" t="s">
        <v>357</v>
      </c>
      <c r="CI16" s="61">
        <v>99.99803859</v>
      </c>
      <c r="CJ16" s="61" t="s">
        <v>357</v>
      </c>
      <c r="CK16" s="61">
        <v>99.99854108</v>
      </c>
      <c r="CL16" s="61" t="s">
        <v>357</v>
      </c>
      <c r="CM16" s="61">
        <v>99.99836123</v>
      </c>
      <c r="CN16" s="61" t="s">
        <v>356</v>
      </c>
      <c r="CP16" s="61" t="s">
        <v>356</v>
      </c>
      <c r="CR16" s="61" t="s">
        <v>356</v>
      </c>
      <c r="CZ16" s="61" t="s">
        <v>357</v>
      </c>
      <c r="DA16" s="61">
        <v>99.99824569</v>
      </c>
      <c r="DE16" s="7">
        <v>75008.5</v>
      </c>
      <c r="DF16" s="7">
        <v>374.3</v>
      </c>
      <c r="DG16" s="7">
        <v>371.6</v>
      </c>
      <c r="DI16" s="7">
        <v>75754.4</v>
      </c>
      <c r="DJ16" s="8">
        <v>0.1</v>
      </c>
      <c r="DK16" s="8">
        <v>60045.8</v>
      </c>
      <c r="DL16" s="8">
        <v>0.1</v>
      </c>
      <c r="DM16" s="8">
        <v>88199.3</v>
      </c>
      <c r="DN16" s="8">
        <v>0.1</v>
      </c>
      <c r="DO16" s="8">
        <v>79018.1</v>
      </c>
      <c r="EH16" s="8">
        <v>0.1</v>
      </c>
      <c r="EI16" s="8">
        <v>75754.4</v>
      </c>
      <c r="EJ16">
        <v>0</v>
      </c>
      <c r="EK16">
        <v>59362</v>
      </c>
      <c r="EL16">
        <v>0</v>
      </c>
      <c r="EM16">
        <v>87294.4</v>
      </c>
      <c r="EN16">
        <v>0</v>
      </c>
      <c r="EO16">
        <v>78369.1</v>
      </c>
      <c r="EP16" t="s">
        <v>356</v>
      </c>
      <c r="EQ16" t="s">
        <v>356</v>
      </c>
      <c r="ER16" t="s">
        <v>356</v>
      </c>
      <c r="ES16" t="s">
        <v>356</v>
      </c>
      <c r="ET16" t="s">
        <v>356</v>
      </c>
      <c r="EU16" t="s">
        <v>356</v>
      </c>
      <c r="EV16" t="s">
        <v>356</v>
      </c>
      <c r="EW16" t="s">
        <v>356</v>
      </c>
      <c r="EX16" t="s">
        <v>356</v>
      </c>
      <c r="EY16" t="s">
        <v>356</v>
      </c>
      <c r="EZ16" t="s">
        <v>356</v>
      </c>
      <c r="FA16" t="s">
        <v>356</v>
      </c>
      <c r="FB16" t="s">
        <v>356</v>
      </c>
      <c r="FC16" t="s">
        <v>356</v>
      </c>
      <c r="FD16" t="s">
        <v>356</v>
      </c>
      <c r="FE16" t="s">
        <v>356</v>
      </c>
      <c r="FF16" t="s">
        <v>356</v>
      </c>
      <c r="FG16" t="s">
        <v>356</v>
      </c>
      <c r="FH16">
        <v>0</v>
      </c>
      <c r="FI16">
        <v>75008.5</v>
      </c>
      <c r="FJ16" s="26">
        <v>162</v>
      </c>
      <c r="FK16" s="26">
        <v>187.88602573333333</v>
      </c>
      <c r="FM16" s="26">
        <v>349.89</v>
      </c>
      <c r="FN16" s="26">
        <v>483.0140854</v>
      </c>
      <c r="FO16">
        <v>2</v>
      </c>
      <c r="FP16" t="s">
        <v>413</v>
      </c>
      <c r="FR16" s="8">
        <f>AG16</f>
        <v>100</v>
      </c>
      <c r="FS16" s="23">
        <v>3.028756676990647</v>
      </c>
      <c r="FT16" s="8">
        <f>AI16</f>
        <v>95.3743443</v>
      </c>
      <c r="FU16" s="23">
        <v>3.01442048418197</v>
      </c>
      <c r="FV16" s="8">
        <f>AK16</f>
        <v>92.59259259</v>
      </c>
      <c r="FW16" s="23">
        <v>3.1025752917837965</v>
      </c>
      <c r="FX16" s="8"/>
      <c r="FZ16" s="8"/>
      <c r="GB16" s="8"/>
      <c r="GC16" s="23" t="s">
        <v>356</v>
      </c>
      <c r="GF16" s="8">
        <f t="shared" si="7"/>
        <v>95.86528709915126</v>
      </c>
      <c r="GG16" s="36">
        <f t="shared" si="2"/>
        <v>3.048584150985471</v>
      </c>
      <c r="GH16" s="26">
        <f>EJ16</f>
        <v>0</v>
      </c>
      <c r="GI16" s="23">
        <v>154.4173159604538</v>
      </c>
      <c r="GJ16" s="26">
        <f>EL16</f>
        <v>0</v>
      </c>
      <c r="GK16" s="23">
        <v>206.61999864094687</v>
      </c>
      <c r="GL16" s="26">
        <f>EN16</f>
        <v>0</v>
      </c>
      <c r="GM16" s="23">
        <v>189.323412790362</v>
      </c>
      <c r="GO16" s="23" t="s">
        <v>356</v>
      </c>
      <c r="GQ16" s="23" t="s">
        <v>356</v>
      </c>
      <c r="GS16" s="23" t="s">
        <v>356</v>
      </c>
      <c r="GT16" s="36"/>
      <c r="GU16" s="36"/>
      <c r="GV16" s="23" t="s">
        <v>356</v>
      </c>
      <c r="GW16" s="36">
        <f t="shared" si="6"/>
        <v>183.45357579725422</v>
      </c>
    </row>
    <row r="17" spans="1:205" ht="12.75">
      <c r="A17" s="37">
        <v>203</v>
      </c>
      <c r="B17" s="37" t="s">
        <v>212</v>
      </c>
      <c r="C17" s="1" t="s">
        <v>86</v>
      </c>
      <c r="D17" s="1" t="s">
        <v>87</v>
      </c>
      <c r="E17" s="1" t="s">
        <v>68</v>
      </c>
      <c r="F17" s="1" t="s">
        <v>118</v>
      </c>
      <c r="G17" s="1" t="s">
        <v>89</v>
      </c>
      <c r="H17" s="1" t="s">
        <v>88</v>
      </c>
      <c r="K17" s="1" t="s">
        <v>75</v>
      </c>
      <c r="M17" s="1" t="s">
        <v>90</v>
      </c>
      <c r="O17" s="1" t="s">
        <v>75</v>
      </c>
      <c r="P17" s="1" t="s">
        <v>75</v>
      </c>
      <c r="Q17" s="1" t="s">
        <v>75</v>
      </c>
      <c r="R17" s="1" t="s">
        <v>72</v>
      </c>
      <c r="S17" s="1" t="s">
        <v>75</v>
      </c>
      <c r="T17" s="2">
        <v>34478</v>
      </c>
      <c r="U17" s="1" t="s">
        <v>213</v>
      </c>
      <c r="V17" s="1" t="s">
        <v>167</v>
      </c>
      <c r="AD17" s="1">
        <v>3</v>
      </c>
      <c r="AE17" s="1" t="s">
        <v>167</v>
      </c>
      <c r="AF17" s="1" t="s">
        <v>214</v>
      </c>
      <c r="AH17" s="7">
        <v>91.49028078</v>
      </c>
      <c r="AJ17" s="7">
        <v>52.94513901</v>
      </c>
      <c r="AL17" s="7">
        <v>38.06810635</v>
      </c>
      <c r="BF17" s="7">
        <v>60.83450871</v>
      </c>
      <c r="BI17"/>
      <c r="BJ17"/>
      <c r="BK17"/>
      <c r="BL17" s="7" t="s">
        <v>356</v>
      </c>
      <c r="BN17" s="61" t="s">
        <v>356</v>
      </c>
      <c r="BP17" s="61" t="s">
        <v>356</v>
      </c>
      <c r="BR17" s="61" t="s">
        <v>356</v>
      </c>
      <c r="BT17" s="61" t="s">
        <v>356</v>
      </c>
      <c r="BV17" s="61" t="s">
        <v>356</v>
      </c>
      <c r="CD17" s="61" t="s">
        <v>356</v>
      </c>
      <c r="CH17" s="1" t="s">
        <v>356</v>
      </c>
      <c r="CJ17" s="61" t="s">
        <v>356</v>
      </c>
      <c r="CL17" s="61" t="s">
        <v>356</v>
      </c>
      <c r="CN17" s="61" t="s">
        <v>356</v>
      </c>
      <c r="CP17" s="61" t="s">
        <v>356</v>
      </c>
      <c r="CR17" s="61" t="s">
        <v>356</v>
      </c>
      <c r="CZ17" s="61" t="s">
        <v>356</v>
      </c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O17"/>
      <c r="FP17"/>
      <c r="FR17" s="8"/>
      <c r="FS17" s="23" t="s">
        <v>356</v>
      </c>
      <c r="FT17" s="8"/>
      <c r="FU17" s="23" t="s">
        <v>356</v>
      </c>
      <c r="FV17" s="8"/>
      <c r="FW17" s="23" t="s">
        <v>356</v>
      </c>
      <c r="FX17" s="8"/>
      <c r="FZ17" s="8"/>
      <c r="GB17" s="8"/>
      <c r="GC17" s="23" t="s">
        <v>356</v>
      </c>
      <c r="GF17" s="8"/>
      <c r="GG17" s="36">
        <f t="shared" si="2"/>
      </c>
      <c r="GI17" s="23" t="s">
        <v>356</v>
      </c>
      <c r="GJ17" s="26"/>
      <c r="GK17" s="23" t="s">
        <v>356</v>
      </c>
      <c r="GL17" s="26"/>
      <c r="GM17" s="23" t="s">
        <v>356</v>
      </c>
      <c r="GO17" s="23" t="s">
        <v>356</v>
      </c>
      <c r="GQ17" s="23" t="s">
        <v>356</v>
      </c>
      <c r="GS17" s="23" t="s">
        <v>356</v>
      </c>
      <c r="GT17" s="36"/>
      <c r="GU17" s="36"/>
      <c r="GV17" s="23" t="s">
        <v>356</v>
      </c>
      <c r="GW17" s="36">
        <f t="shared" si="6"/>
      </c>
    </row>
    <row r="18" spans="1:205" ht="12.75">
      <c r="A18" s="37">
        <v>203</v>
      </c>
      <c r="B18" s="37" t="s">
        <v>217</v>
      </c>
      <c r="C18" s="1" t="s">
        <v>86</v>
      </c>
      <c r="D18" s="1" t="s">
        <v>87</v>
      </c>
      <c r="E18" s="1" t="s">
        <v>68</v>
      </c>
      <c r="F18" s="1" t="s">
        <v>118</v>
      </c>
      <c r="G18" s="1" t="s">
        <v>89</v>
      </c>
      <c r="H18" s="1" t="s">
        <v>88</v>
      </c>
      <c r="K18" s="1" t="s">
        <v>75</v>
      </c>
      <c r="M18" s="1" t="s">
        <v>90</v>
      </c>
      <c r="O18" s="1" t="s">
        <v>75</v>
      </c>
      <c r="P18" s="1" t="s">
        <v>75</v>
      </c>
      <c r="Q18" s="1" t="s">
        <v>75</v>
      </c>
      <c r="R18" s="1" t="s">
        <v>72</v>
      </c>
      <c r="S18" s="1" t="s">
        <v>75</v>
      </c>
      <c r="T18" s="2">
        <v>34304</v>
      </c>
      <c r="U18" s="1" t="s">
        <v>218</v>
      </c>
      <c r="V18" s="1" t="s">
        <v>167</v>
      </c>
      <c r="AD18" s="1">
        <v>4</v>
      </c>
      <c r="AE18" s="1" t="s">
        <v>167</v>
      </c>
      <c r="AF18" s="1" t="s">
        <v>214</v>
      </c>
      <c r="AH18" s="7">
        <v>65.89437928</v>
      </c>
      <c r="AJ18" s="7">
        <v>71.33256043</v>
      </c>
      <c r="AL18" s="7">
        <v>69.43164173</v>
      </c>
      <c r="BF18" s="7">
        <v>68.88619381</v>
      </c>
      <c r="BI18"/>
      <c r="BJ18"/>
      <c r="BK18"/>
      <c r="BL18" s="7" t="s">
        <v>356</v>
      </c>
      <c r="BN18" s="61" t="s">
        <v>356</v>
      </c>
      <c r="BP18" s="61" t="s">
        <v>356</v>
      </c>
      <c r="BR18" s="61" t="s">
        <v>356</v>
      </c>
      <c r="BT18" s="61" t="s">
        <v>356</v>
      </c>
      <c r="BV18" s="61" t="s">
        <v>356</v>
      </c>
      <c r="CD18" s="61" t="s">
        <v>356</v>
      </c>
      <c r="CH18" s="1" t="s">
        <v>356</v>
      </c>
      <c r="CJ18" s="61" t="s">
        <v>356</v>
      </c>
      <c r="CL18" s="61" t="s">
        <v>356</v>
      </c>
      <c r="CN18" s="61" t="s">
        <v>356</v>
      </c>
      <c r="CP18" s="61" t="s">
        <v>356</v>
      </c>
      <c r="CR18" s="61" t="s">
        <v>356</v>
      </c>
      <c r="CZ18" s="61" t="s">
        <v>356</v>
      </c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O18"/>
      <c r="FP18"/>
      <c r="FR18" s="8"/>
      <c r="FS18" s="23" t="s">
        <v>356</v>
      </c>
      <c r="FT18" s="8"/>
      <c r="FU18" s="23" t="s">
        <v>356</v>
      </c>
      <c r="FV18" s="8"/>
      <c r="FW18" s="23" t="s">
        <v>356</v>
      </c>
      <c r="FX18" s="8"/>
      <c r="FZ18" s="8"/>
      <c r="GB18" s="8"/>
      <c r="GC18" s="23" t="s">
        <v>356</v>
      </c>
      <c r="GF18" s="8"/>
      <c r="GG18" s="36">
        <f t="shared" si="2"/>
      </c>
      <c r="GI18" s="23" t="s">
        <v>356</v>
      </c>
      <c r="GJ18" s="26"/>
      <c r="GK18" s="23" t="s">
        <v>356</v>
      </c>
      <c r="GL18" s="26"/>
      <c r="GM18" s="23" t="s">
        <v>356</v>
      </c>
      <c r="GO18" s="23" t="s">
        <v>356</v>
      </c>
      <c r="GQ18" s="23" t="s">
        <v>356</v>
      </c>
      <c r="GS18" s="23" t="s">
        <v>356</v>
      </c>
      <c r="GT18" s="36"/>
      <c r="GU18" s="36"/>
      <c r="GV18" s="23" t="s">
        <v>356</v>
      </c>
      <c r="GW18" s="36">
        <f t="shared" si="6"/>
      </c>
    </row>
    <row r="19" spans="1:205" ht="12.75">
      <c r="A19" s="37">
        <v>203</v>
      </c>
      <c r="B19" s="37" t="s">
        <v>269</v>
      </c>
      <c r="C19" s="1" t="s">
        <v>86</v>
      </c>
      <c r="D19" s="1" t="s">
        <v>87</v>
      </c>
      <c r="E19" s="1" t="s">
        <v>68</v>
      </c>
      <c r="F19" s="1" t="s">
        <v>118</v>
      </c>
      <c r="G19" s="1" t="s">
        <v>89</v>
      </c>
      <c r="H19" s="1" t="s">
        <v>88</v>
      </c>
      <c r="K19" s="1" t="s">
        <v>75</v>
      </c>
      <c r="M19" s="1" t="s">
        <v>90</v>
      </c>
      <c r="O19" s="1" t="s">
        <v>75</v>
      </c>
      <c r="P19" s="1" t="s">
        <v>75</v>
      </c>
      <c r="Q19" s="1" t="s">
        <v>75</v>
      </c>
      <c r="R19" s="1" t="s">
        <v>72</v>
      </c>
      <c r="S19" s="1" t="s">
        <v>75</v>
      </c>
      <c r="T19" s="2">
        <v>34169</v>
      </c>
      <c r="U19" s="1" t="s">
        <v>260</v>
      </c>
      <c r="V19" s="1" t="s">
        <v>116</v>
      </c>
      <c r="W19" s="10" t="s">
        <v>116</v>
      </c>
      <c r="X19" s="10"/>
      <c r="Y19" s="1">
        <v>3</v>
      </c>
      <c r="Z19" s="1">
        <v>3</v>
      </c>
      <c r="AD19" s="1">
        <v>5</v>
      </c>
      <c r="AE19" s="1" t="s">
        <v>413</v>
      </c>
      <c r="AH19" s="7">
        <v>462.2247471</v>
      </c>
      <c r="AJ19" s="7">
        <v>617.351437</v>
      </c>
      <c r="AL19" s="7">
        <v>557.5975857</v>
      </c>
      <c r="BF19" s="7">
        <v>545.72459</v>
      </c>
      <c r="BI19">
        <v>5</v>
      </c>
      <c r="BJ19" t="s">
        <v>413</v>
      </c>
      <c r="BK19"/>
      <c r="BL19" s="7" t="s">
        <v>356</v>
      </c>
      <c r="BM19" s="61">
        <v>99.75454678</v>
      </c>
      <c r="BN19" s="61" t="s">
        <v>356</v>
      </c>
      <c r="BO19" s="61">
        <v>99.62213052</v>
      </c>
      <c r="BP19" s="61" t="s">
        <v>356</v>
      </c>
      <c r="BQ19" s="61">
        <v>99.63824077</v>
      </c>
      <c r="BR19" s="61" t="s">
        <v>356</v>
      </c>
      <c r="BT19" s="61" t="s">
        <v>356</v>
      </c>
      <c r="BV19" s="61" t="s">
        <v>356</v>
      </c>
      <c r="CD19" s="61" t="s">
        <v>356</v>
      </c>
      <c r="CE19" s="61">
        <v>99.67633702</v>
      </c>
      <c r="CH19" s="1" t="s">
        <v>356</v>
      </c>
      <c r="CI19" s="61">
        <v>99.75454678</v>
      </c>
      <c r="CJ19" s="61" t="s">
        <v>356</v>
      </c>
      <c r="CK19" s="61">
        <v>99.62213052</v>
      </c>
      <c r="CL19" s="61" t="s">
        <v>356</v>
      </c>
      <c r="CM19" s="61">
        <v>99.63824077</v>
      </c>
      <c r="CN19" s="61" t="s">
        <v>356</v>
      </c>
      <c r="CP19" s="61" t="s">
        <v>356</v>
      </c>
      <c r="CR19" s="61" t="s">
        <v>356</v>
      </c>
      <c r="CZ19" s="61" t="s">
        <v>356</v>
      </c>
      <c r="DA19" s="61">
        <v>99.67633702</v>
      </c>
      <c r="DE19" s="7">
        <v>252.1</v>
      </c>
      <c r="DF19" s="7">
        <v>3460.1</v>
      </c>
      <c r="DG19" s="7">
        <v>252.1</v>
      </c>
      <c r="DI19" s="7">
        <v>168608.9</v>
      </c>
      <c r="DK19" s="8">
        <v>188314.8</v>
      </c>
      <c r="DM19" s="8">
        <v>163376.9</v>
      </c>
      <c r="DO19" s="8">
        <v>154135</v>
      </c>
      <c r="EI19" s="8">
        <v>168608.9</v>
      </c>
      <c r="EJ19">
        <v>0</v>
      </c>
      <c r="EK19">
        <v>285.7</v>
      </c>
      <c r="EL19">
        <v>0</v>
      </c>
      <c r="EM19">
        <v>254.1</v>
      </c>
      <c r="EN19">
        <v>0</v>
      </c>
      <c r="EO19">
        <v>216.7</v>
      </c>
      <c r="EP19" t="s">
        <v>356</v>
      </c>
      <c r="EQ19" t="s">
        <v>356</v>
      </c>
      <c r="ER19" t="s">
        <v>356</v>
      </c>
      <c r="ES19" t="s">
        <v>356</v>
      </c>
      <c r="ET19" t="s">
        <v>356</v>
      </c>
      <c r="EU19" t="s">
        <v>356</v>
      </c>
      <c r="EV19" t="s">
        <v>356</v>
      </c>
      <c r="EW19" t="s">
        <v>356</v>
      </c>
      <c r="EX19" t="s">
        <v>356</v>
      </c>
      <c r="EY19" t="s">
        <v>356</v>
      </c>
      <c r="EZ19" t="s">
        <v>356</v>
      </c>
      <c r="FA19" t="s">
        <v>356</v>
      </c>
      <c r="FB19" t="s">
        <v>356</v>
      </c>
      <c r="FC19" t="s">
        <v>356</v>
      </c>
      <c r="FD19" t="s">
        <v>356</v>
      </c>
      <c r="FE19" t="s">
        <v>356</v>
      </c>
      <c r="FF19" t="s">
        <v>356</v>
      </c>
      <c r="FG19" t="s">
        <v>356</v>
      </c>
      <c r="FH19">
        <v>0</v>
      </c>
      <c r="FI19">
        <v>252.1</v>
      </c>
      <c r="FJ19" s="26">
        <v>166.66666666666666</v>
      </c>
      <c r="FK19" s="26">
        <v>118</v>
      </c>
      <c r="FM19" s="26">
        <v>284.67</v>
      </c>
      <c r="FN19" s="26">
        <v>425.9776402</v>
      </c>
      <c r="FO19">
        <v>5</v>
      </c>
      <c r="FP19" t="s">
        <v>413</v>
      </c>
      <c r="FR19" s="8">
        <f>AG19</f>
        <v>0</v>
      </c>
      <c r="FS19" s="23">
        <v>903.2712679170041</v>
      </c>
      <c r="FT19" s="8">
        <f>AI19</f>
        <v>0</v>
      </c>
      <c r="FU19" s="23">
        <v>1407.9640500530134</v>
      </c>
      <c r="FV19" s="8">
        <f>AK19</f>
        <v>0</v>
      </c>
      <c r="FW19" s="23">
        <v>1130.6069619366071</v>
      </c>
      <c r="FX19" s="8"/>
      <c r="FZ19" s="8"/>
      <c r="GB19" s="8"/>
      <c r="GC19" s="23" t="s">
        <v>356</v>
      </c>
      <c r="GF19" s="8">
        <f t="shared" si="7"/>
        <v>0</v>
      </c>
      <c r="GG19" s="36">
        <f t="shared" si="2"/>
        <v>1147.280759968875</v>
      </c>
      <c r="GH19" s="26">
        <f>EJ19</f>
        <v>0</v>
      </c>
      <c r="GI19" s="23">
        <v>368.0013926551862</v>
      </c>
      <c r="GJ19" s="26">
        <f>EL19</f>
        <v>0</v>
      </c>
      <c r="GK19" s="23">
        <v>372.6059193912695</v>
      </c>
      <c r="GL19" s="26">
        <f>EN19</f>
        <v>0</v>
      </c>
      <c r="GM19" s="23">
        <v>312.530232314071</v>
      </c>
      <c r="GO19" s="23" t="s">
        <v>356</v>
      </c>
      <c r="GQ19" s="23" t="s">
        <v>356</v>
      </c>
      <c r="GS19" s="23" t="s">
        <v>356</v>
      </c>
      <c r="GT19" s="36"/>
      <c r="GU19" s="36"/>
      <c r="GV19" s="23" t="s">
        <v>356</v>
      </c>
      <c r="GW19" s="36">
        <f t="shared" si="6"/>
        <v>351.04584812017555</v>
      </c>
    </row>
    <row r="20" spans="1:205" ht="12.75">
      <c r="A20" s="37">
        <v>204</v>
      </c>
      <c r="B20" s="37" t="s">
        <v>198</v>
      </c>
      <c r="C20" s="1" t="s">
        <v>86</v>
      </c>
      <c r="D20" s="1" t="s">
        <v>104</v>
      </c>
      <c r="E20" s="1" t="s">
        <v>68</v>
      </c>
      <c r="F20" s="1" t="s">
        <v>118</v>
      </c>
      <c r="G20" s="1" t="s">
        <v>85</v>
      </c>
      <c r="H20" s="1" t="s">
        <v>88</v>
      </c>
      <c r="K20" s="1" t="s">
        <v>75</v>
      </c>
      <c r="M20" s="1" t="s">
        <v>14</v>
      </c>
      <c r="O20" s="1" t="s">
        <v>75</v>
      </c>
      <c r="P20" s="1" t="s">
        <v>75</v>
      </c>
      <c r="Q20" s="1" t="s">
        <v>75</v>
      </c>
      <c r="R20" s="1" t="s">
        <v>72</v>
      </c>
      <c r="S20" s="1" t="s">
        <v>75</v>
      </c>
      <c r="T20" s="2">
        <v>35186</v>
      </c>
      <c r="U20" s="1" t="s">
        <v>199</v>
      </c>
      <c r="V20" s="1" t="s">
        <v>167</v>
      </c>
      <c r="AD20" s="1">
        <v>1</v>
      </c>
      <c r="AE20" s="1" t="s">
        <v>167</v>
      </c>
      <c r="AH20" s="7">
        <v>36.25757227</v>
      </c>
      <c r="AJ20" s="7">
        <v>36.78989863</v>
      </c>
      <c r="AL20" s="7">
        <v>29.4081147</v>
      </c>
      <c r="BF20" s="7">
        <v>34.15186187</v>
      </c>
      <c r="BI20"/>
      <c r="BJ20"/>
      <c r="BK20"/>
      <c r="BL20" s="7" t="s">
        <v>356</v>
      </c>
      <c r="BN20" s="61" t="s">
        <v>356</v>
      </c>
      <c r="BP20" s="61" t="s">
        <v>356</v>
      </c>
      <c r="BR20" s="61" t="s">
        <v>356</v>
      </c>
      <c r="BT20" s="61" t="s">
        <v>356</v>
      </c>
      <c r="BV20" s="61" t="s">
        <v>356</v>
      </c>
      <c r="CD20" s="61" t="s">
        <v>356</v>
      </c>
      <c r="CH20" s="1" t="s">
        <v>356</v>
      </c>
      <c r="CJ20" s="61" t="s">
        <v>356</v>
      </c>
      <c r="CL20" s="61" t="s">
        <v>356</v>
      </c>
      <c r="CN20" s="61" t="s">
        <v>356</v>
      </c>
      <c r="CP20" s="61" t="s">
        <v>356</v>
      </c>
      <c r="CR20" s="61" t="s">
        <v>356</v>
      </c>
      <c r="CZ20" s="61" t="s">
        <v>356</v>
      </c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O20"/>
      <c r="FP20"/>
      <c r="FR20" s="8"/>
      <c r="FS20" s="23" t="s">
        <v>356</v>
      </c>
      <c r="FT20" s="8"/>
      <c r="FU20" s="23" t="s">
        <v>356</v>
      </c>
      <c r="FV20" s="8"/>
      <c r="FW20" s="23" t="s">
        <v>356</v>
      </c>
      <c r="FX20" s="8"/>
      <c r="FZ20" s="8"/>
      <c r="GB20" s="8"/>
      <c r="GC20" s="23" t="s">
        <v>356</v>
      </c>
      <c r="GF20" s="8"/>
      <c r="GG20" s="36">
        <f t="shared" si="2"/>
      </c>
      <c r="GI20" s="23" t="s">
        <v>356</v>
      </c>
      <c r="GJ20" s="26"/>
      <c r="GK20" s="23" t="s">
        <v>356</v>
      </c>
      <c r="GL20" s="26"/>
      <c r="GM20" s="23" t="s">
        <v>356</v>
      </c>
      <c r="GO20" s="23" t="s">
        <v>356</v>
      </c>
      <c r="GQ20" s="23" t="s">
        <v>356</v>
      </c>
      <c r="GS20" s="23" t="s">
        <v>356</v>
      </c>
      <c r="GT20" s="36"/>
      <c r="GU20" s="36"/>
      <c r="GV20" s="23" t="s">
        <v>356</v>
      </c>
      <c r="GW20" s="36">
        <f t="shared" si="6"/>
      </c>
    </row>
    <row r="21" spans="1:205" ht="12.75">
      <c r="A21" s="37">
        <v>204</v>
      </c>
      <c r="B21" s="37" t="s">
        <v>142</v>
      </c>
      <c r="C21" s="1" t="s">
        <v>86</v>
      </c>
      <c r="D21" s="1" t="s">
        <v>104</v>
      </c>
      <c r="E21" s="1" t="s">
        <v>68</v>
      </c>
      <c r="F21" s="1" t="s">
        <v>118</v>
      </c>
      <c r="G21" s="1" t="s">
        <v>85</v>
      </c>
      <c r="H21" s="1" t="s">
        <v>88</v>
      </c>
      <c r="K21" s="1" t="s">
        <v>75</v>
      </c>
      <c r="M21" s="1" t="s">
        <v>14</v>
      </c>
      <c r="O21" s="1" t="s">
        <v>75</v>
      </c>
      <c r="P21" s="1" t="s">
        <v>75</v>
      </c>
      <c r="Q21" s="1" t="s">
        <v>75</v>
      </c>
      <c r="R21" s="1" t="s">
        <v>72</v>
      </c>
      <c r="S21" s="1" t="s">
        <v>75</v>
      </c>
      <c r="T21" s="2">
        <v>35186</v>
      </c>
      <c r="U21" s="1" t="s">
        <v>143</v>
      </c>
      <c r="V21" s="1" t="s">
        <v>116</v>
      </c>
      <c r="W21" s="10" t="s">
        <v>116</v>
      </c>
      <c r="X21" s="10"/>
      <c r="Y21" s="1">
        <v>3</v>
      </c>
      <c r="Z21" s="1">
        <v>3</v>
      </c>
      <c r="AD21" s="1">
        <v>1</v>
      </c>
      <c r="AE21" s="1" t="s">
        <v>413</v>
      </c>
      <c r="AH21" s="7">
        <v>424.3267923</v>
      </c>
      <c r="AJ21" s="7">
        <v>359.65</v>
      </c>
      <c r="AL21" s="7">
        <v>306.3052236</v>
      </c>
      <c r="BF21" s="7">
        <v>363.4273386</v>
      </c>
      <c r="BI21">
        <v>1</v>
      </c>
      <c r="BJ21" t="s">
        <v>413</v>
      </c>
      <c r="BK21"/>
      <c r="BL21" s="7" t="s">
        <v>356</v>
      </c>
      <c r="BM21" s="61">
        <v>99.63120201</v>
      </c>
      <c r="BN21" s="61" t="s">
        <v>356</v>
      </c>
      <c r="BO21" s="61">
        <v>99.71448622</v>
      </c>
      <c r="BP21" s="61" t="s">
        <v>356</v>
      </c>
      <c r="BQ21" s="61">
        <v>99.70461601</v>
      </c>
      <c r="BR21" s="61" t="s">
        <v>356</v>
      </c>
      <c r="BT21" s="61" t="s">
        <v>356</v>
      </c>
      <c r="BV21" s="61" t="s">
        <v>356</v>
      </c>
      <c r="CD21" s="61" t="s">
        <v>356</v>
      </c>
      <c r="CE21" s="61">
        <v>99.68371935</v>
      </c>
      <c r="CH21" s="1" t="s">
        <v>356</v>
      </c>
      <c r="CI21" s="61">
        <v>99.63120201</v>
      </c>
      <c r="CJ21" s="61" t="s">
        <v>356</v>
      </c>
      <c r="CK21" s="61">
        <v>99.71448622</v>
      </c>
      <c r="CL21" s="61" t="s">
        <v>356</v>
      </c>
      <c r="CM21" s="61">
        <v>99.70461601</v>
      </c>
      <c r="CN21" s="61" t="s">
        <v>356</v>
      </c>
      <c r="CP21" s="61" t="s">
        <v>356</v>
      </c>
      <c r="CR21" s="61" t="s">
        <v>356</v>
      </c>
      <c r="CZ21" s="61" t="s">
        <v>356</v>
      </c>
      <c r="DA21" s="61">
        <v>99.68371935</v>
      </c>
      <c r="DD21" s="7">
        <v>8781.9</v>
      </c>
      <c r="DE21" s="7">
        <v>105041.3</v>
      </c>
      <c r="DF21" s="7">
        <v>1006</v>
      </c>
      <c r="DG21" s="7">
        <v>31.1</v>
      </c>
      <c r="DI21" s="7">
        <v>114906.6</v>
      </c>
      <c r="DK21" s="8">
        <v>115056.7</v>
      </c>
      <c r="DM21" s="8">
        <v>125965.9</v>
      </c>
      <c r="DO21" s="8">
        <v>103697.3</v>
      </c>
      <c r="EI21" s="8">
        <v>114906.6</v>
      </c>
      <c r="EJ21">
        <v>0</v>
      </c>
      <c r="EK21">
        <v>114249.7</v>
      </c>
      <c r="EL21">
        <v>0</v>
      </c>
      <c r="EM21">
        <v>124568.2</v>
      </c>
      <c r="EN21">
        <v>0</v>
      </c>
      <c r="EO21">
        <v>102651.4</v>
      </c>
      <c r="EP21" t="s">
        <v>356</v>
      </c>
      <c r="EQ21" t="s">
        <v>356</v>
      </c>
      <c r="ER21" t="s">
        <v>356</v>
      </c>
      <c r="ES21" t="s">
        <v>356</v>
      </c>
      <c r="ET21" t="s">
        <v>356</v>
      </c>
      <c r="EU21" t="s">
        <v>356</v>
      </c>
      <c r="EV21" t="s">
        <v>356</v>
      </c>
      <c r="EW21" t="s">
        <v>356</v>
      </c>
      <c r="EX21" t="s">
        <v>356</v>
      </c>
      <c r="EY21" t="s">
        <v>356</v>
      </c>
      <c r="EZ21" t="s">
        <v>356</v>
      </c>
      <c r="FA21" t="s">
        <v>356</v>
      </c>
      <c r="FB21" t="s">
        <v>356</v>
      </c>
      <c r="FC21" t="s">
        <v>356</v>
      </c>
      <c r="FD21" t="s">
        <v>356</v>
      </c>
      <c r="FE21" t="s">
        <v>356</v>
      </c>
      <c r="FF21" t="s">
        <v>356</v>
      </c>
      <c r="FG21" t="s">
        <v>356</v>
      </c>
      <c r="FH21">
        <v>0</v>
      </c>
      <c r="FI21">
        <v>113823.2</v>
      </c>
      <c r="FJ21" s="26">
        <v>377.6666666666667</v>
      </c>
      <c r="FK21" s="26">
        <v>649.3333333333334</v>
      </c>
      <c r="FM21" s="26">
        <v>1063</v>
      </c>
      <c r="FN21" s="26">
        <v>1677.454286</v>
      </c>
      <c r="FO21">
        <v>1</v>
      </c>
      <c r="FP21" t="s">
        <v>413</v>
      </c>
      <c r="FR21" s="8">
        <f>AG21</f>
        <v>0</v>
      </c>
      <c r="FS21" s="23">
        <v>1550.3633638429376</v>
      </c>
      <c r="FT21" s="8">
        <f>AI21</f>
        <v>0</v>
      </c>
      <c r="FU21" s="23">
        <v>1194.5039512095798</v>
      </c>
      <c r="FV21" s="8">
        <f>AK21</f>
        <v>0</v>
      </c>
      <c r="FW21" s="23">
        <v>1225.8943620951538</v>
      </c>
      <c r="FX21" s="8"/>
      <c r="FZ21" s="8"/>
      <c r="GB21" s="8"/>
      <c r="GC21" s="23" t="s">
        <v>356</v>
      </c>
      <c r="GF21" s="8">
        <f t="shared" si="7"/>
        <v>0</v>
      </c>
      <c r="GG21" s="36">
        <f t="shared" si="2"/>
        <v>1323.5872257158906</v>
      </c>
      <c r="GH21" s="26">
        <f>EJ21</f>
        <v>0</v>
      </c>
      <c r="GI21" s="23">
        <v>420.38281278130574</v>
      </c>
      <c r="GJ21" s="26">
        <f>EL21</f>
        <v>0</v>
      </c>
      <c r="GK21" s="23">
        <v>418.3699824259167</v>
      </c>
      <c r="GL21" s="26">
        <f>EN21</f>
        <v>0</v>
      </c>
      <c r="GM21" s="23">
        <v>415.0171991701831</v>
      </c>
      <c r="GO21" s="23" t="s">
        <v>356</v>
      </c>
      <c r="GQ21" s="23" t="s">
        <v>356</v>
      </c>
      <c r="GS21" s="23" t="s">
        <v>356</v>
      </c>
      <c r="GT21" s="36"/>
      <c r="GU21" s="36"/>
      <c r="GV21" s="23" t="s">
        <v>356</v>
      </c>
      <c r="GW21" s="36">
        <f t="shared" si="6"/>
        <v>417.92333145913517</v>
      </c>
    </row>
    <row r="22" spans="1:205" ht="12.75">
      <c r="A22" s="37">
        <v>204</v>
      </c>
      <c r="B22" s="37" t="s">
        <v>264</v>
      </c>
      <c r="C22" s="1" t="s">
        <v>86</v>
      </c>
      <c r="D22" s="1" t="s">
        <v>104</v>
      </c>
      <c r="E22" s="1" t="s">
        <v>68</v>
      </c>
      <c r="F22" s="1" t="s">
        <v>118</v>
      </c>
      <c r="G22" s="1" t="s">
        <v>85</v>
      </c>
      <c r="H22" s="1" t="s">
        <v>88</v>
      </c>
      <c r="K22" s="1" t="s">
        <v>75</v>
      </c>
      <c r="M22" s="1" t="s">
        <v>14</v>
      </c>
      <c r="O22" s="1" t="s">
        <v>75</v>
      </c>
      <c r="P22" s="1" t="s">
        <v>75</v>
      </c>
      <c r="Q22" s="1" t="s">
        <v>75</v>
      </c>
      <c r="R22" s="1" t="s">
        <v>72</v>
      </c>
      <c r="S22" s="1" t="s">
        <v>75</v>
      </c>
      <c r="T22" s="2">
        <v>33695</v>
      </c>
      <c r="U22" s="1" t="s">
        <v>258</v>
      </c>
      <c r="V22" s="1" t="s">
        <v>129</v>
      </c>
      <c r="W22" s="10" t="s">
        <v>129</v>
      </c>
      <c r="X22" s="10"/>
      <c r="Y22" s="1">
        <v>3</v>
      </c>
      <c r="Z22" s="1">
        <v>3</v>
      </c>
      <c r="AD22" s="1">
        <v>2</v>
      </c>
      <c r="AE22" s="1" t="s">
        <v>413</v>
      </c>
      <c r="AH22" s="7">
        <v>748.6247871</v>
      </c>
      <c r="AJ22" s="7">
        <v>403.7817309</v>
      </c>
      <c r="AL22" s="7">
        <v>238.4943984</v>
      </c>
      <c r="BF22" s="7">
        <v>463.6336388</v>
      </c>
      <c r="BI22">
        <v>2</v>
      </c>
      <c r="BJ22" t="s">
        <v>413</v>
      </c>
      <c r="BK22"/>
      <c r="BL22" s="7" t="s">
        <v>357</v>
      </c>
      <c r="BM22" s="61">
        <v>99.66094844</v>
      </c>
      <c r="BN22" s="61" t="s">
        <v>357</v>
      </c>
      <c r="BO22" s="61">
        <v>99.75531721</v>
      </c>
      <c r="BP22" s="61" t="s">
        <v>357</v>
      </c>
      <c r="BQ22" s="61">
        <v>99.87677497</v>
      </c>
      <c r="BR22" s="61" t="s">
        <v>356</v>
      </c>
      <c r="BT22" s="61" t="s">
        <v>356</v>
      </c>
      <c r="BV22" s="61" t="s">
        <v>356</v>
      </c>
      <c r="CD22" s="61" t="s">
        <v>357</v>
      </c>
      <c r="CE22" s="61">
        <v>99.760104</v>
      </c>
      <c r="CH22" s="1" t="s">
        <v>357</v>
      </c>
      <c r="CI22" s="61">
        <v>99.66094844</v>
      </c>
      <c r="CJ22" s="61" t="s">
        <v>357</v>
      </c>
      <c r="CK22" s="61">
        <v>99.75531721</v>
      </c>
      <c r="CL22" s="61" t="s">
        <v>357</v>
      </c>
      <c r="CM22" s="61">
        <v>99.87677497</v>
      </c>
      <c r="CN22" s="61" t="s">
        <v>356</v>
      </c>
      <c r="CP22" s="61" t="s">
        <v>356</v>
      </c>
      <c r="CR22" s="61" t="s">
        <v>356</v>
      </c>
      <c r="CZ22" s="61" t="s">
        <v>357</v>
      </c>
      <c r="DA22" s="61">
        <v>99.760104</v>
      </c>
      <c r="DD22" s="7">
        <v>17508.8</v>
      </c>
      <c r="DE22" s="7">
        <v>175665.3</v>
      </c>
      <c r="DF22" s="7">
        <v>3925.9</v>
      </c>
      <c r="DG22" s="7">
        <v>108.7</v>
      </c>
      <c r="DI22" s="7">
        <v>197208.6</v>
      </c>
      <c r="DJ22" s="8">
        <v>1.7</v>
      </c>
      <c r="DK22" s="8">
        <v>224618.2</v>
      </c>
      <c r="DL22" s="8">
        <v>2.3</v>
      </c>
      <c r="DM22" s="8">
        <v>168907.4</v>
      </c>
      <c r="DN22" s="8">
        <v>2.3</v>
      </c>
      <c r="DO22" s="8">
        <v>198100.1</v>
      </c>
      <c r="EH22" s="8">
        <v>2</v>
      </c>
      <c r="EI22" s="8">
        <v>197208.6</v>
      </c>
      <c r="EJ22">
        <v>0</v>
      </c>
      <c r="EK22">
        <v>220855.9</v>
      </c>
      <c r="EL22">
        <v>0</v>
      </c>
      <c r="EM22">
        <v>165049.6</v>
      </c>
      <c r="EN22">
        <v>0</v>
      </c>
      <c r="EO22">
        <v>193616.5</v>
      </c>
      <c r="EP22" t="s">
        <v>356</v>
      </c>
      <c r="EQ22" t="s">
        <v>356</v>
      </c>
      <c r="ER22" t="s">
        <v>356</v>
      </c>
      <c r="ES22" t="s">
        <v>356</v>
      </c>
      <c r="ET22" t="s">
        <v>356</v>
      </c>
      <c r="EU22" t="s">
        <v>356</v>
      </c>
      <c r="EV22" t="s">
        <v>356</v>
      </c>
      <c r="EW22" t="s">
        <v>356</v>
      </c>
      <c r="EX22" t="s">
        <v>356</v>
      </c>
      <c r="EY22" t="s">
        <v>356</v>
      </c>
      <c r="EZ22" t="s">
        <v>356</v>
      </c>
      <c r="FA22" t="s">
        <v>356</v>
      </c>
      <c r="FB22" t="s">
        <v>356</v>
      </c>
      <c r="FC22" t="s">
        <v>356</v>
      </c>
      <c r="FD22" t="s">
        <v>356</v>
      </c>
      <c r="FE22" t="s">
        <v>356</v>
      </c>
      <c r="FF22" t="s">
        <v>356</v>
      </c>
      <c r="FG22" t="s">
        <v>356</v>
      </c>
      <c r="FH22">
        <v>0</v>
      </c>
      <c r="FI22">
        <v>193174.1</v>
      </c>
      <c r="FJ22" s="26">
        <v>666.2533333333334</v>
      </c>
      <c r="FK22" s="26">
        <v>493.3333333333333</v>
      </c>
      <c r="FM22" s="26">
        <v>1159.59</v>
      </c>
      <c r="FN22" s="26">
        <v>1042.626328</v>
      </c>
      <c r="FO22">
        <v>2</v>
      </c>
      <c r="FP22" t="s">
        <v>413</v>
      </c>
      <c r="FR22" s="8">
        <f>AG22</f>
        <v>0</v>
      </c>
      <c r="FS22" s="23">
        <v>1188.4693606228705</v>
      </c>
      <c r="FT22" s="8">
        <f>AI22</f>
        <v>0</v>
      </c>
      <c r="FU22" s="23">
        <v>609.8088949736011</v>
      </c>
      <c r="FV22" s="8">
        <f>AK22</f>
        <v>0</v>
      </c>
      <c r="FW22" s="23">
        <v>351.18894889325844</v>
      </c>
      <c r="FX22" s="8"/>
      <c r="FZ22" s="8"/>
      <c r="GB22" s="8"/>
      <c r="GC22" s="23" t="s">
        <v>356</v>
      </c>
      <c r="GF22" s="8">
        <f t="shared" si="7"/>
        <v>0</v>
      </c>
      <c r="GG22" s="36">
        <f t="shared" si="2"/>
        <v>716.4890681632434</v>
      </c>
      <c r="GH22" s="26">
        <f>EJ22</f>
        <v>0</v>
      </c>
      <c r="GI22" s="23">
        <v>350.5276190508798</v>
      </c>
      <c r="GJ22" s="26">
        <f>EL22</f>
        <v>0</v>
      </c>
      <c r="GK22" s="23">
        <v>249.22426909289538</v>
      </c>
      <c r="GL22" s="26">
        <f>EN22</f>
        <v>0</v>
      </c>
      <c r="GM22" s="23">
        <v>284.99806321269085</v>
      </c>
      <c r="GO22" s="23" t="s">
        <v>356</v>
      </c>
      <c r="GQ22" s="23" t="s">
        <v>356</v>
      </c>
      <c r="GS22" s="23" t="s">
        <v>356</v>
      </c>
      <c r="GT22" s="36"/>
      <c r="GU22" s="36"/>
      <c r="GV22" s="23" t="s">
        <v>356</v>
      </c>
      <c r="GW22" s="36">
        <f t="shared" si="6"/>
        <v>294.91665045215535</v>
      </c>
    </row>
    <row r="23" spans="1:205" ht="12.75">
      <c r="A23" s="37">
        <v>207</v>
      </c>
      <c r="B23" s="37" t="s">
        <v>206</v>
      </c>
      <c r="C23" s="1" t="s">
        <v>98</v>
      </c>
      <c r="D23" s="1" t="s">
        <v>99</v>
      </c>
      <c r="E23" s="1" t="s">
        <v>68</v>
      </c>
      <c r="F23" s="1" t="s">
        <v>135</v>
      </c>
      <c r="G23" s="1" t="s">
        <v>85</v>
      </c>
      <c r="H23" s="1" t="s">
        <v>88</v>
      </c>
      <c r="K23" s="1" t="s">
        <v>75</v>
      </c>
      <c r="M23" s="1" t="s">
        <v>80</v>
      </c>
      <c r="O23" s="1" t="s">
        <v>75</v>
      </c>
      <c r="P23" s="1" t="s">
        <v>75</v>
      </c>
      <c r="Q23" s="1" t="s">
        <v>75</v>
      </c>
      <c r="R23" s="1" t="s">
        <v>72</v>
      </c>
      <c r="S23" s="1" t="s">
        <v>75</v>
      </c>
      <c r="T23" s="2">
        <v>36495</v>
      </c>
      <c r="U23" s="1" t="s">
        <v>207</v>
      </c>
      <c r="AD23" s="1">
        <v>1</v>
      </c>
      <c r="AE23" s="1" t="s">
        <v>167</v>
      </c>
      <c r="AH23" s="7">
        <v>43.3</v>
      </c>
      <c r="AJ23" s="7">
        <v>47.75</v>
      </c>
      <c r="AL23" s="7">
        <v>45.68</v>
      </c>
      <c r="BF23" s="7">
        <v>45.57666667</v>
      </c>
      <c r="BI23"/>
      <c r="BJ23"/>
      <c r="BK23"/>
      <c r="BL23" s="7" t="s">
        <v>356</v>
      </c>
      <c r="BN23" s="61" t="s">
        <v>356</v>
      </c>
      <c r="BP23" s="61" t="s">
        <v>356</v>
      </c>
      <c r="BR23" s="61" t="s">
        <v>356</v>
      </c>
      <c r="BT23" s="61" t="s">
        <v>356</v>
      </c>
      <c r="BV23" s="61" t="s">
        <v>356</v>
      </c>
      <c r="CD23" s="61" t="s">
        <v>356</v>
      </c>
      <c r="CH23" s="1" t="s">
        <v>356</v>
      </c>
      <c r="CJ23" s="61" t="s">
        <v>356</v>
      </c>
      <c r="CL23" s="61" t="s">
        <v>356</v>
      </c>
      <c r="CN23" s="61" t="s">
        <v>356</v>
      </c>
      <c r="CP23" s="61" t="s">
        <v>356</v>
      </c>
      <c r="CR23" s="61" t="s">
        <v>356</v>
      </c>
      <c r="CZ23" s="61" t="s">
        <v>356</v>
      </c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N23" s="26">
        <v>186.0181152</v>
      </c>
      <c r="FO23"/>
      <c r="FP23"/>
      <c r="FR23" s="8"/>
      <c r="FS23" s="23" t="s">
        <v>356</v>
      </c>
      <c r="FT23" s="8"/>
      <c r="FU23" s="23" t="s">
        <v>356</v>
      </c>
      <c r="FV23" s="8"/>
      <c r="FW23" s="23" t="s">
        <v>356</v>
      </c>
      <c r="FX23" s="8"/>
      <c r="FZ23" s="8"/>
      <c r="GB23" s="8"/>
      <c r="GC23" s="23" t="s">
        <v>356</v>
      </c>
      <c r="GF23" s="8"/>
      <c r="GG23" s="36">
        <f t="shared" si="2"/>
      </c>
      <c r="GI23" s="23" t="s">
        <v>356</v>
      </c>
      <c r="GJ23" s="26"/>
      <c r="GK23" s="23" t="s">
        <v>356</v>
      </c>
      <c r="GL23" s="26"/>
      <c r="GM23" s="23" t="s">
        <v>356</v>
      </c>
      <c r="GO23" s="23" t="s">
        <v>356</v>
      </c>
      <c r="GQ23" s="23" t="s">
        <v>356</v>
      </c>
      <c r="GS23" s="23" t="s">
        <v>356</v>
      </c>
      <c r="GT23" s="36"/>
      <c r="GU23" s="36"/>
      <c r="GV23" s="23" t="s">
        <v>356</v>
      </c>
      <c r="GW23" s="36">
        <f t="shared" si="6"/>
      </c>
    </row>
    <row r="24" spans="1:205" ht="12.75">
      <c r="A24" s="37">
        <v>207</v>
      </c>
      <c r="B24" s="37" t="s">
        <v>136</v>
      </c>
      <c r="C24" s="1" t="s">
        <v>98</v>
      </c>
      <c r="D24" s="1" t="s">
        <v>99</v>
      </c>
      <c r="E24" s="1" t="s">
        <v>68</v>
      </c>
      <c r="F24" s="1" t="s">
        <v>135</v>
      </c>
      <c r="G24" s="1" t="s">
        <v>85</v>
      </c>
      <c r="H24" s="1" t="s">
        <v>88</v>
      </c>
      <c r="K24" s="1" t="s">
        <v>75</v>
      </c>
      <c r="M24" s="1" t="s">
        <v>80</v>
      </c>
      <c r="O24" s="1" t="s">
        <v>75</v>
      </c>
      <c r="P24" s="1" t="s">
        <v>75</v>
      </c>
      <c r="Q24" s="1" t="s">
        <v>75</v>
      </c>
      <c r="R24" s="1" t="s">
        <v>72</v>
      </c>
      <c r="S24" s="1" t="s">
        <v>75</v>
      </c>
      <c r="T24" s="2">
        <v>36739</v>
      </c>
      <c r="U24" s="1" t="s">
        <v>137</v>
      </c>
      <c r="V24" s="1" t="s">
        <v>116</v>
      </c>
      <c r="W24" s="10" t="s">
        <v>116</v>
      </c>
      <c r="X24" s="10"/>
      <c r="Y24" s="1">
        <v>3</v>
      </c>
      <c r="Z24" s="1">
        <v>3</v>
      </c>
      <c r="AD24" s="1">
        <v>1</v>
      </c>
      <c r="AE24" s="1" t="s">
        <v>162</v>
      </c>
      <c r="AH24" s="7">
        <v>175.11</v>
      </c>
      <c r="AJ24" s="7">
        <v>229.31</v>
      </c>
      <c r="AL24" s="7">
        <v>136.02</v>
      </c>
      <c r="BF24" s="7">
        <v>180.1466667</v>
      </c>
      <c r="BI24">
        <v>1</v>
      </c>
      <c r="BJ24" t="s">
        <v>413</v>
      </c>
      <c r="BK24"/>
      <c r="BL24" s="7" t="s">
        <v>356</v>
      </c>
      <c r="BM24" s="61">
        <v>99.66302319</v>
      </c>
      <c r="BN24" s="61" t="s">
        <v>356</v>
      </c>
      <c r="BO24" s="61">
        <v>99.59874923</v>
      </c>
      <c r="BP24" s="61" t="s">
        <v>356</v>
      </c>
      <c r="BQ24" s="61">
        <v>99.72727765</v>
      </c>
      <c r="BR24" s="61" t="s">
        <v>356</v>
      </c>
      <c r="BT24" s="61" t="s">
        <v>356</v>
      </c>
      <c r="BV24" s="61" t="s">
        <v>356</v>
      </c>
      <c r="CD24" s="61" t="s">
        <v>356</v>
      </c>
      <c r="CE24" s="61">
        <v>99.65952117</v>
      </c>
      <c r="CH24" s="1" t="s">
        <v>356</v>
      </c>
      <c r="CI24" s="61">
        <v>99.66302319</v>
      </c>
      <c r="CJ24" s="61" t="s">
        <v>356</v>
      </c>
      <c r="CK24" s="61">
        <v>99.59874923</v>
      </c>
      <c r="CL24" s="61" t="s">
        <v>356</v>
      </c>
      <c r="CM24" s="61">
        <v>99.72727765</v>
      </c>
      <c r="CN24" s="61" t="s">
        <v>356</v>
      </c>
      <c r="CP24" s="61" t="s">
        <v>356</v>
      </c>
      <c r="CR24" s="61" t="s">
        <v>356</v>
      </c>
      <c r="CZ24" s="61" t="s">
        <v>356</v>
      </c>
      <c r="DA24" s="61">
        <v>99.65952117</v>
      </c>
      <c r="DD24" s="7">
        <v>6077.8</v>
      </c>
      <c r="DE24" s="7">
        <v>44038.5</v>
      </c>
      <c r="DF24" s="7">
        <v>2693.2</v>
      </c>
      <c r="DG24" s="7">
        <v>100.3</v>
      </c>
      <c r="DI24" s="7">
        <v>52909.8</v>
      </c>
      <c r="DK24" s="8">
        <v>51965</v>
      </c>
      <c r="DM24" s="8">
        <v>57148.8</v>
      </c>
      <c r="DO24" s="8">
        <v>49874.9</v>
      </c>
      <c r="EI24" s="8">
        <v>52909.8</v>
      </c>
      <c r="EJ24">
        <v>0</v>
      </c>
      <c r="EK24">
        <v>50067.5</v>
      </c>
      <c r="EL24">
        <v>0</v>
      </c>
      <c r="EM24">
        <v>52326.7</v>
      </c>
      <c r="EN24">
        <v>0</v>
      </c>
      <c r="EO24">
        <v>48123.1</v>
      </c>
      <c r="EP24" t="s">
        <v>356</v>
      </c>
      <c r="EQ24" t="s">
        <v>356</v>
      </c>
      <c r="ER24" t="s">
        <v>356</v>
      </c>
      <c r="ES24" t="s">
        <v>356</v>
      </c>
      <c r="ET24" t="s">
        <v>356</v>
      </c>
      <c r="EU24" t="s">
        <v>356</v>
      </c>
      <c r="EV24" t="s">
        <v>356</v>
      </c>
      <c r="EW24" t="s">
        <v>356</v>
      </c>
      <c r="EX24" t="s">
        <v>356</v>
      </c>
      <c r="EY24" t="s">
        <v>356</v>
      </c>
      <c r="EZ24" t="s">
        <v>356</v>
      </c>
      <c r="FA24" t="s">
        <v>356</v>
      </c>
      <c r="FB24" t="s">
        <v>356</v>
      </c>
      <c r="FC24" t="s">
        <v>356</v>
      </c>
      <c r="FD24" t="s">
        <v>356</v>
      </c>
      <c r="FE24" t="s">
        <v>356</v>
      </c>
      <c r="FF24" t="s">
        <v>356</v>
      </c>
      <c r="FG24" t="s">
        <v>356</v>
      </c>
      <c r="FH24">
        <v>0</v>
      </c>
      <c r="FI24">
        <v>50116.3</v>
      </c>
      <c r="FJ24" s="26">
        <v>78.33333333</v>
      </c>
      <c r="FK24" s="26">
        <v>14</v>
      </c>
      <c r="FM24" s="26">
        <v>92.33</v>
      </c>
      <c r="FN24" s="26">
        <v>147.8238315</v>
      </c>
      <c r="FO24">
        <v>1</v>
      </c>
      <c r="FP24" t="s">
        <v>162</v>
      </c>
      <c r="FR24" s="8">
        <f>AG24</f>
        <v>0</v>
      </c>
      <c r="FS24" s="23">
        <v>238.16606779604223</v>
      </c>
      <c r="FT24" s="8">
        <f>AI24</f>
        <v>0</v>
      </c>
      <c r="FU24" s="23">
        <v>316.47479782078244</v>
      </c>
      <c r="FV24" s="8">
        <f>AK24</f>
        <v>0</v>
      </c>
      <c r="FW24" s="23">
        <v>229.62214092500375</v>
      </c>
      <c r="FX24" s="8"/>
      <c r="FZ24" s="8"/>
      <c r="GB24" s="8"/>
      <c r="GC24" s="23" t="s">
        <v>356</v>
      </c>
      <c r="GF24" s="8">
        <f t="shared" si="7"/>
        <v>0</v>
      </c>
      <c r="GG24" s="36">
        <f t="shared" si="2"/>
        <v>261.4210021806095</v>
      </c>
      <c r="GH24" s="26">
        <f>EJ24</f>
        <v>0</v>
      </c>
      <c r="GI24" s="23">
        <v>70.67728719850042</v>
      </c>
      <c r="GJ24" s="26">
        <f>EL24</f>
        <v>0</v>
      </c>
      <c r="GK24" s="23">
        <v>78.87207240020474</v>
      </c>
      <c r="GL24" s="26">
        <f>EN24</f>
        <v>0</v>
      </c>
      <c r="GM24" s="23">
        <v>84.19630474913694</v>
      </c>
      <c r="GO24" s="23" t="s">
        <v>356</v>
      </c>
      <c r="GQ24" s="23" t="s">
        <v>356</v>
      </c>
      <c r="GS24" s="23" t="s">
        <v>356</v>
      </c>
      <c r="GT24" s="36"/>
      <c r="GU24" s="36"/>
      <c r="GV24" s="23" t="s">
        <v>356</v>
      </c>
      <c r="GW24" s="36">
        <f t="shared" si="6"/>
        <v>77.91522144928071</v>
      </c>
    </row>
    <row r="25" spans="1:205" ht="12.75">
      <c r="A25" s="37">
        <v>207</v>
      </c>
      <c r="B25" s="37" t="s">
        <v>272</v>
      </c>
      <c r="C25" s="1" t="s">
        <v>98</v>
      </c>
      <c r="D25" s="1" t="s">
        <v>99</v>
      </c>
      <c r="E25" s="1" t="s">
        <v>68</v>
      </c>
      <c r="F25" s="1" t="s">
        <v>135</v>
      </c>
      <c r="G25" s="1" t="s">
        <v>85</v>
      </c>
      <c r="H25" s="1" t="s">
        <v>88</v>
      </c>
      <c r="K25" s="1" t="s">
        <v>75</v>
      </c>
      <c r="M25" s="1" t="s">
        <v>80</v>
      </c>
      <c r="O25" s="1" t="s">
        <v>75</v>
      </c>
      <c r="P25" s="1" t="s">
        <v>75</v>
      </c>
      <c r="Q25" s="1" t="s">
        <v>75</v>
      </c>
      <c r="R25" s="1" t="s">
        <v>72</v>
      </c>
      <c r="S25" s="1" t="s">
        <v>75</v>
      </c>
      <c r="T25" s="2">
        <v>36039</v>
      </c>
      <c r="U25" s="1" t="s">
        <v>147</v>
      </c>
      <c r="V25" s="1" t="s">
        <v>116</v>
      </c>
      <c r="W25" s="10" t="s">
        <v>116</v>
      </c>
      <c r="X25" s="10"/>
      <c r="Y25" s="1">
        <v>3</v>
      </c>
      <c r="Z25" s="1">
        <v>3</v>
      </c>
      <c r="AD25" s="1">
        <v>2</v>
      </c>
      <c r="AE25" s="1" t="s">
        <v>413</v>
      </c>
      <c r="AH25" s="7">
        <v>643.36</v>
      </c>
      <c r="AJ25" s="7">
        <v>925.81</v>
      </c>
      <c r="AL25" s="7">
        <v>1014.97</v>
      </c>
      <c r="BF25" s="7">
        <v>861.38</v>
      </c>
      <c r="BI25">
        <v>2</v>
      </c>
      <c r="BJ25" t="s">
        <v>413</v>
      </c>
      <c r="BK25"/>
      <c r="BL25" s="7" t="s">
        <v>356</v>
      </c>
      <c r="BM25" s="61">
        <v>99.50516936</v>
      </c>
      <c r="BN25" s="61" t="s">
        <v>356</v>
      </c>
      <c r="BO25" s="61">
        <v>99.31342093</v>
      </c>
      <c r="BP25" s="61" t="s">
        <v>356</v>
      </c>
      <c r="BQ25" s="61">
        <v>99.22174725</v>
      </c>
      <c r="BR25" s="61" t="s">
        <v>356</v>
      </c>
      <c r="BT25" s="61" t="s">
        <v>356</v>
      </c>
      <c r="BV25" s="61" t="s">
        <v>356</v>
      </c>
      <c r="CD25" s="61" t="s">
        <v>356</v>
      </c>
      <c r="CE25" s="61">
        <v>99.3461391</v>
      </c>
      <c r="CH25" s="1" t="s">
        <v>356</v>
      </c>
      <c r="CI25" s="61">
        <v>99.50516936</v>
      </c>
      <c r="CJ25" s="61" t="s">
        <v>356</v>
      </c>
      <c r="CK25" s="61">
        <v>99.31342093</v>
      </c>
      <c r="CL25" s="61" t="s">
        <v>356</v>
      </c>
      <c r="CM25" s="61">
        <v>99.22174725</v>
      </c>
      <c r="CN25" s="61" t="s">
        <v>356</v>
      </c>
      <c r="CP25" s="61" t="s">
        <v>356</v>
      </c>
      <c r="CR25" s="61" t="s">
        <v>356</v>
      </c>
      <c r="CZ25" s="61" t="s">
        <v>356</v>
      </c>
      <c r="DA25" s="61">
        <v>99.3461391</v>
      </c>
      <c r="DD25" s="7">
        <v>975.1</v>
      </c>
      <c r="DE25" s="7">
        <v>127816.9</v>
      </c>
      <c r="DF25" s="7">
        <v>2819</v>
      </c>
      <c r="DG25" s="7">
        <v>126.5</v>
      </c>
      <c r="DI25" s="7">
        <v>131737.5</v>
      </c>
      <c r="DK25" s="8">
        <v>130016.2</v>
      </c>
      <c r="DM25" s="8">
        <v>134843.9</v>
      </c>
      <c r="DO25" s="8">
        <v>130416.5</v>
      </c>
      <c r="EI25" s="8">
        <v>131737.5</v>
      </c>
      <c r="EJ25">
        <v>0</v>
      </c>
      <c r="EK25">
        <v>127449.9</v>
      </c>
      <c r="EL25">
        <v>0</v>
      </c>
      <c r="EM25">
        <v>131687.3</v>
      </c>
      <c r="EN25">
        <v>0</v>
      </c>
      <c r="EO25">
        <v>127306</v>
      </c>
      <c r="EP25" t="s">
        <v>356</v>
      </c>
      <c r="EQ25" t="s">
        <v>356</v>
      </c>
      <c r="ER25" t="s">
        <v>356</v>
      </c>
      <c r="ES25" t="s">
        <v>356</v>
      </c>
      <c r="ET25" t="s">
        <v>356</v>
      </c>
      <c r="EU25" t="s">
        <v>356</v>
      </c>
      <c r="EV25" t="s">
        <v>356</v>
      </c>
      <c r="EW25" t="s">
        <v>356</v>
      </c>
      <c r="EX25" t="s">
        <v>356</v>
      </c>
      <c r="EY25" t="s">
        <v>356</v>
      </c>
      <c r="EZ25" t="s">
        <v>356</v>
      </c>
      <c r="FA25" t="s">
        <v>356</v>
      </c>
      <c r="FB25" t="s">
        <v>356</v>
      </c>
      <c r="FC25" t="s">
        <v>356</v>
      </c>
      <c r="FD25" t="s">
        <v>356</v>
      </c>
      <c r="FE25" t="s">
        <v>356</v>
      </c>
      <c r="FF25" t="s">
        <v>356</v>
      </c>
      <c r="FG25" t="s">
        <v>356</v>
      </c>
      <c r="FH25">
        <v>0</v>
      </c>
      <c r="FI25">
        <v>128792</v>
      </c>
      <c r="FJ25" s="26">
        <v>66</v>
      </c>
      <c r="FK25" s="26">
        <v>15</v>
      </c>
      <c r="FM25" s="26">
        <v>81</v>
      </c>
      <c r="FN25" s="26">
        <v>138.4528571</v>
      </c>
      <c r="FO25">
        <v>2</v>
      </c>
      <c r="FP25" t="s">
        <v>413</v>
      </c>
      <c r="FR25" s="8">
        <f>AG25</f>
        <v>0</v>
      </c>
      <c r="FS25" s="23">
        <v>1039.3305370967078</v>
      </c>
      <c r="FT25" s="8">
        <f>AI25</f>
        <v>0</v>
      </c>
      <c r="FU25" s="23">
        <v>1619.0950745902942</v>
      </c>
      <c r="FV25" s="8">
        <f>AK25</f>
        <v>0</v>
      </c>
      <c r="FW25" s="23">
        <v>1835.5469354718243</v>
      </c>
      <c r="FX25" s="8"/>
      <c r="FZ25" s="8"/>
      <c r="GB25" s="8"/>
      <c r="GC25" s="23" t="s">
        <v>356</v>
      </c>
      <c r="GF25" s="8">
        <f t="shared" si="7"/>
        <v>0</v>
      </c>
      <c r="GG25" s="36">
        <f t="shared" si="2"/>
        <v>1497.9908490529422</v>
      </c>
      <c r="GH25" s="26">
        <f>EJ25</f>
        <v>0</v>
      </c>
      <c r="GI25" s="23">
        <v>210.03762764098448</v>
      </c>
      <c r="GJ25" s="26">
        <f>EL25</f>
        <v>0</v>
      </c>
      <c r="GK25" s="23">
        <v>235.8206279999636</v>
      </c>
      <c r="GL25" s="26">
        <f>EN25</f>
        <v>0</v>
      </c>
      <c r="GM25" s="23">
        <v>235.8548601944344</v>
      </c>
      <c r="GO25" s="23" t="s">
        <v>356</v>
      </c>
      <c r="GQ25" s="23" t="s">
        <v>356</v>
      </c>
      <c r="GS25" s="23" t="s">
        <v>356</v>
      </c>
      <c r="GT25" s="36"/>
      <c r="GU25" s="36"/>
      <c r="GV25" s="23" t="s">
        <v>356</v>
      </c>
      <c r="GW25" s="36">
        <f t="shared" si="6"/>
        <v>227.23770527846082</v>
      </c>
    </row>
    <row r="26" spans="1:205" ht="12.75">
      <c r="A26" s="37">
        <v>207</v>
      </c>
      <c r="B26" s="37" t="s">
        <v>182</v>
      </c>
      <c r="C26" s="1" t="s">
        <v>98</v>
      </c>
      <c r="D26" s="1" t="s">
        <v>99</v>
      </c>
      <c r="E26" s="1" t="s">
        <v>68</v>
      </c>
      <c r="F26" s="1" t="s">
        <v>135</v>
      </c>
      <c r="G26" s="1" t="s">
        <v>85</v>
      </c>
      <c r="H26" s="1" t="s">
        <v>88</v>
      </c>
      <c r="K26" s="1" t="s">
        <v>75</v>
      </c>
      <c r="M26" s="1" t="s">
        <v>80</v>
      </c>
      <c r="O26" s="1" t="s">
        <v>75</v>
      </c>
      <c r="P26" s="1" t="s">
        <v>75</v>
      </c>
      <c r="Q26" s="1" t="s">
        <v>75</v>
      </c>
      <c r="R26" s="1" t="s">
        <v>72</v>
      </c>
      <c r="S26" s="1" t="s">
        <v>75</v>
      </c>
      <c r="T26" s="2">
        <v>35431</v>
      </c>
      <c r="U26" s="1" t="s">
        <v>183</v>
      </c>
      <c r="V26" s="1" t="s">
        <v>175</v>
      </c>
      <c r="AD26" s="1">
        <v>3</v>
      </c>
      <c r="AE26" s="1" t="s">
        <v>167</v>
      </c>
      <c r="AF26" s="1" t="s">
        <v>184</v>
      </c>
      <c r="AH26" s="7">
        <v>22.94483833</v>
      </c>
      <c r="AJ26" s="7">
        <v>17.04245067</v>
      </c>
      <c r="AL26" s="7">
        <v>13.2128897</v>
      </c>
      <c r="BF26" s="7">
        <v>17.7333929</v>
      </c>
      <c r="BI26"/>
      <c r="BJ26"/>
      <c r="BK26"/>
      <c r="BL26" s="7" t="s">
        <v>356</v>
      </c>
      <c r="BN26" s="61" t="s">
        <v>356</v>
      </c>
      <c r="BP26" s="61" t="s">
        <v>356</v>
      </c>
      <c r="BR26" s="61" t="s">
        <v>356</v>
      </c>
      <c r="BT26" s="61" t="s">
        <v>356</v>
      </c>
      <c r="BV26" s="61" t="s">
        <v>356</v>
      </c>
      <c r="CD26" s="61" t="s">
        <v>356</v>
      </c>
      <c r="CH26" s="1" t="s">
        <v>356</v>
      </c>
      <c r="CJ26" s="61" t="s">
        <v>356</v>
      </c>
      <c r="CL26" s="61" t="s">
        <v>356</v>
      </c>
      <c r="CN26" s="61" t="s">
        <v>356</v>
      </c>
      <c r="CP26" s="61" t="s">
        <v>356</v>
      </c>
      <c r="CR26" s="61" t="s">
        <v>356</v>
      </c>
      <c r="CZ26" s="61" t="s">
        <v>356</v>
      </c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O26"/>
      <c r="FP26"/>
      <c r="FR26" s="8"/>
      <c r="FS26" s="23" t="s">
        <v>356</v>
      </c>
      <c r="FT26" s="8"/>
      <c r="FU26" s="23" t="s">
        <v>356</v>
      </c>
      <c r="FV26" s="8"/>
      <c r="FW26" s="23" t="s">
        <v>356</v>
      </c>
      <c r="FX26" s="8"/>
      <c r="FZ26" s="8"/>
      <c r="GB26" s="8"/>
      <c r="GC26" s="23" t="s">
        <v>356</v>
      </c>
      <c r="GF26" s="8"/>
      <c r="GG26" s="36">
        <f t="shared" si="2"/>
      </c>
      <c r="GI26" s="23" t="s">
        <v>356</v>
      </c>
      <c r="GJ26" s="26"/>
      <c r="GK26" s="23" t="s">
        <v>356</v>
      </c>
      <c r="GL26" s="26"/>
      <c r="GM26" s="23" t="s">
        <v>356</v>
      </c>
      <c r="GO26" s="23" t="s">
        <v>356</v>
      </c>
      <c r="GQ26" s="23" t="s">
        <v>356</v>
      </c>
      <c r="GS26" s="23" t="s">
        <v>356</v>
      </c>
      <c r="GT26" s="36"/>
      <c r="GU26" s="36"/>
      <c r="GV26" s="23" t="s">
        <v>356</v>
      </c>
      <c r="GW26" s="36">
        <f t="shared" si="6"/>
      </c>
    </row>
    <row r="27" spans="1:205" ht="12.75">
      <c r="A27" s="37">
        <v>207</v>
      </c>
      <c r="B27" s="37" t="s">
        <v>265</v>
      </c>
      <c r="C27" s="1" t="s">
        <v>98</v>
      </c>
      <c r="D27" s="1" t="s">
        <v>99</v>
      </c>
      <c r="E27" s="1" t="s">
        <v>68</v>
      </c>
      <c r="F27" s="1" t="s">
        <v>135</v>
      </c>
      <c r="G27" s="1" t="s">
        <v>85</v>
      </c>
      <c r="H27" s="1" t="s">
        <v>88</v>
      </c>
      <c r="K27" s="1" t="s">
        <v>75</v>
      </c>
      <c r="M27" s="1" t="s">
        <v>80</v>
      </c>
      <c r="O27" s="1" t="s">
        <v>75</v>
      </c>
      <c r="P27" s="1" t="s">
        <v>75</v>
      </c>
      <c r="Q27" s="1" t="s">
        <v>75</v>
      </c>
      <c r="R27" s="1" t="s">
        <v>72</v>
      </c>
      <c r="S27" s="1" t="s">
        <v>75</v>
      </c>
      <c r="T27" s="2">
        <v>33970</v>
      </c>
      <c r="U27" s="1" t="s">
        <v>236</v>
      </c>
      <c r="V27" s="1" t="s">
        <v>116</v>
      </c>
      <c r="W27" s="10" t="s">
        <v>116</v>
      </c>
      <c r="X27" s="10"/>
      <c r="Y27" s="1">
        <v>3</v>
      </c>
      <c r="Z27" s="1">
        <v>3</v>
      </c>
      <c r="AD27" s="1">
        <v>4</v>
      </c>
      <c r="AE27" s="1" t="s">
        <v>413</v>
      </c>
      <c r="AH27" s="7">
        <v>725.7115358</v>
      </c>
      <c r="AJ27" s="7">
        <v>507.8041827</v>
      </c>
      <c r="AL27" s="7">
        <v>481.9806485</v>
      </c>
      <c r="AN27" s="7">
        <v>312.2579995</v>
      </c>
      <c r="BF27" s="7">
        <v>506.9385916</v>
      </c>
      <c r="BI27">
        <v>4</v>
      </c>
      <c r="BJ27" t="s">
        <v>413</v>
      </c>
      <c r="BK27"/>
      <c r="BL27" s="7" t="s">
        <v>356</v>
      </c>
      <c r="BM27" s="61">
        <v>99.19391806</v>
      </c>
      <c r="BN27" s="61" t="s">
        <v>356</v>
      </c>
      <c r="BO27" s="61">
        <v>99.41445405</v>
      </c>
      <c r="BP27" s="61" t="s">
        <v>356</v>
      </c>
      <c r="BQ27" s="61">
        <v>99.48236852</v>
      </c>
      <c r="BR27" s="61" t="s">
        <v>356</v>
      </c>
      <c r="BS27" s="61">
        <v>99.58979809</v>
      </c>
      <c r="BT27" s="61" t="s">
        <v>356</v>
      </c>
      <c r="BV27" s="61" t="s">
        <v>356</v>
      </c>
      <c r="CD27" s="61" t="s">
        <v>356</v>
      </c>
      <c r="CE27" s="61">
        <v>99.41392418</v>
      </c>
      <c r="CH27" s="1" t="s">
        <v>356</v>
      </c>
      <c r="CI27" s="61">
        <v>99.19391806</v>
      </c>
      <c r="CJ27" s="61" t="s">
        <v>356</v>
      </c>
      <c r="CK27" s="61">
        <v>99.41445405</v>
      </c>
      <c r="CL27" s="61" t="s">
        <v>356</v>
      </c>
      <c r="CM27" s="61">
        <v>99.48236852</v>
      </c>
      <c r="CN27" s="61" t="s">
        <v>356</v>
      </c>
      <c r="CO27" s="61">
        <v>99.58979809</v>
      </c>
      <c r="CP27" s="61" t="s">
        <v>356</v>
      </c>
      <c r="CR27" s="61" t="s">
        <v>356</v>
      </c>
      <c r="CZ27" s="61" t="s">
        <v>356</v>
      </c>
      <c r="DA27" s="61">
        <v>99.41392418</v>
      </c>
      <c r="DD27" s="7">
        <v>3491</v>
      </c>
      <c r="DE27" s="7">
        <v>76583.3</v>
      </c>
      <c r="DF27" s="7">
        <v>6016.7</v>
      </c>
      <c r="DG27" s="7">
        <v>406</v>
      </c>
      <c r="DI27" s="7">
        <v>86497.1</v>
      </c>
      <c r="DK27" s="8">
        <v>90029.5</v>
      </c>
      <c r="DM27" s="8">
        <v>86723.2</v>
      </c>
      <c r="DO27" s="8">
        <v>93112.7</v>
      </c>
      <c r="DQ27" s="8">
        <v>76123</v>
      </c>
      <c r="EI27" s="8">
        <v>86497.1</v>
      </c>
      <c r="EJ27">
        <v>0</v>
      </c>
      <c r="EK27">
        <v>85772.6</v>
      </c>
      <c r="EL27">
        <v>0</v>
      </c>
      <c r="EM27">
        <v>82158.9</v>
      </c>
      <c r="EN27">
        <v>0</v>
      </c>
      <c r="EO27">
        <v>88677.5</v>
      </c>
      <c r="EP27">
        <v>0</v>
      </c>
      <c r="EQ27">
        <v>63688.4</v>
      </c>
      <c r="ER27" t="s">
        <v>356</v>
      </c>
      <c r="ES27" t="s">
        <v>356</v>
      </c>
      <c r="ET27" t="s">
        <v>356</v>
      </c>
      <c r="EU27" t="s">
        <v>356</v>
      </c>
      <c r="EV27" t="s">
        <v>356</v>
      </c>
      <c r="EW27" t="s">
        <v>356</v>
      </c>
      <c r="EX27" t="s">
        <v>356</v>
      </c>
      <c r="EY27" t="s">
        <v>356</v>
      </c>
      <c r="EZ27" t="s">
        <v>356</v>
      </c>
      <c r="FA27" t="s">
        <v>356</v>
      </c>
      <c r="FB27" t="s">
        <v>356</v>
      </c>
      <c r="FC27" t="s">
        <v>356</v>
      </c>
      <c r="FD27" t="s">
        <v>356</v>
      </c>
      <c r="FE27" t="s">
        <v>356</v>
      </c>
      <c r="FF27" t="s">
        <v>356</v>
      </c>
      <c r="FG27" t="s">
        <v>356</v>
      </c>
      <c r="FH27">
        <v>0</v>
      </c>
      <c r="FI27">
        <v>80074.3</v>
      </c>
      <c r="FJ27" s="26">
        <v>49.75</v>
      </c>
      <c r="FK27" s="26">
        <v>59.4</v>
      </c>
      <c r="FM27" s="26">
        <v>109.15</v>
      </c>
      <c r="FN27" s="26">
        <v>123.8956763</v>
      </c>
      <c r="FO27">
        <v>4</v>
      </c>
      <c r="FP27" t="s">
        <v>413</v>
      </c>
      <c r="FR27" s="8">
        <f>AG27</f>
        <v>0</v>
      </c>
      <c r="FS27" s="23">
        <v>1392.223270243955</v>
      </c>
      <c r="FT27" s="8">
        <f>AI27</f>
        <v>0</v>
      </c>
      <c r="FU27" s="23">
        <v>994.2219172941898</v>
      </c>
      <c r="FV27" s="8">
        <f>AK27</f>
        <v>0</v>
      </c>
      <c r="FW27" s="23">
        <v>951.7798981784393</v>
      </c>
      <c r="FX27" s="8">
        <f>AM27</f>
        <v>0</v>
      </c>
      <c r="FY27" s="23">
        <v>659.6371673387696</v>
      </c>
      <c r="FZ27" s="8"/>
      <c r="GA27" s="23" t="s">
        <v>356</v>
      </c>
      <c r="GB27" s="8"/>
      <c r="GC27" s="23" t="s">
        <v>356</v>
      </c>
      <c r="GF27" s="8">
        <f t="shared" si="7"/>
        <v>0</v>
      </c>
      <c r="GG27" s="36">
        <f t="shared" si="2"/>
        <v>999.4655632638385</v>
      </c>
      <c r="GH27" s="26">
        <f>EJ27</f>
        <v>0</v>
      </c>
      <c r="GI27" s="23">
        <v>172.7148570335117</v>
      </c>
      <c r="GJ27" s="26">
        <f>EL27</f>
        <v>0</v>
      </c>
      <c r="GK27" s="23">
        <v>169.79400460274644</v>
      </c>
      <c r="GL27" s="26">
        <f>EN27</f>
        <v>0</v>
      </c>
      <c r="GM27" s="23">
        <v>183.87210495359147</v>
      </c>
      <c r="GN27" s="26">
        <f>EP27</f>
        <v>0</v>
      </c>
      <c r="GO27" s="23">
        <v>160.80792196671462</v>
      </c>
      <c r="GQ27" s="23" t="s">
        <v>356</v>
      </c>
      <c r="GS27" s="23" t="s">
        <v>356</v>
      </c>
      <c r="GT27" s="36"/>
      <c r="GU27" s="36"/>
      <c r="GV27" s="23" t="s">
        <v>356</v>
      </c>
      <c r="GW27" s="36">
        <f t="shared" si="6"/>
        <v>171.79722213914104</v>
      </c>
    </row>
    <row r="28" spans="1:205" ht="12.75">
      <c r="A28" s="37">
        <v>207</v>
      </c>
      <c r="B28" s="37" t="s">
        <v>256</v>
      </c>
      <c r="C28" s="1" t="s">
        <v>98</v>
      </c>
      <c r="D28" s="1" t="s">
        <v>99</v>
      </c>
      <c r="E28" s="1" t="s">
        <v>68</v>
      </c>
      <c r="F28" s="1" t="s">
        <v>135</v>
      </c>
      <c r="G28" s="1" t="s">
        <v>85</v>
      </c>
      <c r="H28" s="1" t="s">
        <v>88</v>
      </c>
      <c r="K28" s="1" t="s">
        <v>75</v>
      </c>
      <c r="M28" s="1" t="s">
        <v>80</v>
      </c>
      <c r="O28" s="1" t="s">
        <v>75</v>
      </c>
      <c r="P28" s="1" t="s">
        <v>75</v>
      </c>
      <c r="Q28" s="1" t="s">
        <v>75</v>
      </c>
      <c r="R28" s="1" t="s">
        <v>72</v>
      </c>
      <c r="S28" s="1" t="s">
        <v>75</v>
      </c>
      <c r="T28" s="2">
        <v>33970</v>
      </c>
      <c r="U28" s="1" t="s">
        <v>230</v>
      </c>
      <c r="V28" s="1" t="s">
        <v>116</v>
      </c>
      <c r="W28" s="10" t="s">
        <v>116</v>
      </c>
      <c r="X28" s="10"/>
      <c r="Y28" s="1">
        <v>3</v>
      </c>
      <c r="Z28" s="1">
        <v>3</v>
      </c>
      <c r="AD28" s="1">
        <v>4</v>
      </c>
      <c r="AE28" s="1" t="s">
        <v>162</v>
      </c>
      <c r="AH28" s="7">
        <v>636.0261883</v>
      </c>
      <c r="AJ28" s="7">
        <v>280.4515</v>
      </c>
      <c r="AL28" s="7">
        <v>96.32899348</v>
      </c>
      <c r="AN28" s="7">
        <v>80.46056828</v>
      </c>
      <c r="AP28" s="7">
        <v>242.6764</v>
      </c>
      <c r="AR28" s="7">
        <v>211.4434339</v>
      </c>
      <c r="BF28" s="7">
        <v>257.8978473</v>
      </c>
      <c r="BI28">
        <v>4</v>
      </c>
      <c r="BJ28" t="s">
        <v>162</v>
      </c>
      <c r="BK28"/>
      <c r="BL28" s="7" t="s">
        <v>356</v>
      </c>
      <c r="BM28" s="61">
        <v>99.31787806</v>
      </c>
      <c r="BN28" s="61" t="s">
        <v>356</v>
      </c>
      <c r="BO28" s="61">
        <v>99.29383452</v>
      </c>
      <c r="BP28" s="61" t="s">
        <v>356</v>
      </c>
      <c r="BQ28" s="61">
        <v>99.8541983</v>
      </c>
      <c r="BR28" s="61" t="s">
        <v>356</v>
      </c>
      <c r="BS28" s="61">
        <v>99.85681186</v>
      </c>
      <c r="BT28" s="61" t="s">
        <v>356</v>
      </c>
      <c r="BU28" s="61">
        <v>99.16570497</v>
      </c>
      <c r="BV28" s="61" t="s">
        <v>356</v>
      </c>
      <c r="BW28" s="61">
        <v>99.46010491</v>
      </c>
      <c r="CD28" s="61" t="s">
        <v>356</v>
      </c>
      <c r="CE28" s="61">
        <v>99.52162739</v>
      </c>
      <c r="CH28" s="1" t="s">
        <v>356</v>
      </c>
      <c r="CI28" s="61">
        <v>99.31787806</v>
      </c>
      <c r="CJ28" s="61" t="s">
        <v>356</v>
      </c>
      <c r="CK28" s="61">
        <v>99.29383452</v>
      </c>
      <c r="CL28" s="61" t="s">
        <v>356</v>
      </c>
      <c r="CM28" s="61">
        <v>99.8541983</v>
      </c>
      <c r="CN28" s="61" t="s">
        <v>356</v>
      </c>
      <c r="CO28" s="61">
        <v>99.85681186</v>
      </c>
      <c r="CP28" s="61" t="s">
        <v>356</v>
      </c>
      <c r="CQ28" s="61">
        <v>99.16570497</v>
      </c>
      <c r="CR28" s="61" t="s">
        <v>356</v>
      </c>
      <c r="CS28" s="61">
        <v>99.46010491</v>
      </c>
      <c r="CZ28" s="61" t="s">
        <v>356</v>
      </c>
      <c r="DA28" s="61">
        <v>99.52162739</v>
      </c>
      <c r="DD28" s="7">
        <v>3082.5</v>
      </c>
      <c r="DE28" s="7">
        <v>56107</v>
      </c>
      <c r="DF28" s="7">
        <v>4142.4</v>
      </c>
      <c r="DG28" s="7">
        <v>743.4</v>
      </c>
      <c r="DI28" s="7">
        <v>53911.5</v>
      </c>
      <c r="DK28" s="8">
        <v>93242.3</v>
      </c>
      <c r="DM28" s="8">
        <v>39714.7</v>
      </c>
      <c r="DO28" s="8">
        <v>66068.5</v>
      </c>
      <c r="DQ28" s="8">
        <v>56192.2</v>
      </c>
      <c r="DS28" s="8">
        <v>29087.6</v>
      </c>
      <c r="DU28" s="8">
        <v>39163.8</v>
      </c>
      <c r="EI28" s="8">
        <v>53911.5</v>
      </c>
      <c r="EJ28">
        <v>0</v>
      </c>
      <c r="EK28">
        <v>89662.4</v>
      </c>
      <c r="EL28">
        <v>0</v>
      </c>
      <c r="EM28">
        <v>34948.2</v>
      </c>
      <c r="EN28">
        <v>0</v>
      </c>
      <c r="EO28">
        <v>61414.6</v>
      </c>
      <c r="EP28">
        <v>0</v>
      </c>
      <c r="EQ28">
        <v>51042.1</v>
      </c>
      <c r="ER28">
        <v>0</v>
      </c>
      <c r="ES28">
        <v>3042.9</v>
      </c>
      <c r="ET28">
        <v>0</v>
      </c>
      <c r="EU28">
        <v>2812.4</v>
      </c>
      <c r="EV28" t="s">
        <v>356</v>
      </c>
      <c r="EW28" t="s">
        <v>356</v>
      </c>
      <c r="EX28" t="s">
        <v>356</v>
      </c>
      <c r="EY28" t="s">
        <v>356</v>
      </c>
      <c r="EZ28" t="s">
        <v>356</v>
      </c>
      <c r="FA28" t="s">
        <v>356</v>
      </c>
      <c r="FB28" t="s">
        <v>356</v>
      </c>
      <c r="FC28" t="s">
        <v>356</v>
      </c>
      <c r="FD28" t="s">
        <v>356</v>
      </c>
      <c r="FE28" t="s">
        <v>356</v>
      </c>
      <c r="FF28" t="s">
        <v>356</v>
      </c>
      <c r="FG28" t="s">
        <v>356</v>
      </c>
      <c r="FH28">
        <v>0</v>
      </c>
      <c r="FI28">
        <v>59189.5</v>
      </c>
      <c r="FJ28" s="26">
        <v>38.6</v>
      </c>
      <c r="FK28" s="26">
        <v>104.4</v>
      </c>
      <c r="FM28" s="26">
        <v>143</v>
      </c>
      <c r="FN28" s="26">
        <v>134.4619048</v>
      </c>
      <c r="FO28">
        <v>4</v>
      </c>
      <c r="FP28" t="s">
        <v>162</v>
      </c>
      <c r="FR28" s="8">
        <f>AG28</f>
        <v>0</v>
      </c>
      <c r="FS28" s="23">
        <v>1115.0288962381267</v>
      </c>
      <c r="FT28" s="8">
        <f>AI28</f>
        <v>0</v>
      </c>
      <c r="FU28" s="23">
        <v>721.1480156293234</v>
      </c>
      <c r="FV28" s="8">
        <f>AK28</f>
        <v>0</v>
      </c>
      <c r="FW28" s="23">
        <v>326.3455990430678</v>
      </c>
      <c r="FX28" s="8">
        <f>AM28</f>
        <v>0</v>
      </c>
      <c r="FY28" s="23">
        <v>189.1603680614608</v>
      </c>
      <c r="FZ28" s="8">
        <f>AO28</f>
        <v>0</v>
      </c>
      <c r="GA28" s="23">
        <v>113.87041489966715</v>
      </c>
      <c r="GB28" s="8">
        <f>AQ28</f>
        <v>0</v>
      </c>
      <c r="GC28" s="23">
        <v>58.216925280107596</v>
      </c>
      <c r="GF28" s="8">
        <f t="shared" si="7"/>
        <v>0</v>
      </c>
      <c r="GG28" s="36">
        <f t="shared" si="2"/>
        <v>420.6283698586256</v>
      </c>
      <c r="GH28" s="26">
        <f>EJ28</f>
        <v>0</v>
      </c>
      <c r="GI28" s="23">
        <v>163.46474594236386</v>
      </c>
      <c r="GJ28" s="26">
        <f>EL28</f>
        <v>0</v>
      </c>
      <c r="GK28" s="23">
        <v>102.12167488409767</v>
      </c>
      <c r="GL28" s="26">
        <f>EN28</f>
        <v>0</v>
      </c>
      <c r="GM28" s="23">
        <v>223.82839091934616</v>
      </c>
      <c r="GN28" s="26">
        <f>EP28</f>
        <v>0</v>
      </c>
      <c r="GO28" s="23">
        <v>132.10617028858124</v>
      </c>
      <c r="GT28" s="36"/>
      <c r="GU28" s="36"/>
      <c r="GV28" s="23" t="s">
        <v>356</v>
      </c>
      <c r="GW28" s="36">
        <f t="shared" si="6"/>
        <v>155.38024550859723</v>
      </c>
    </row>
    <row r="29" spans="1:205" ht="12.75">
      <c r="A29" s="37">
        <v>208</v>
      </c>
      <c r="B29" s="37" t="s">
        <v>146</v>
      </c>
      <c r="C29" s="1" t="s">
        <v>98</v>
      </c>
      <c r="D29" s="1" t="s">
        <v>99</v>
      </c>
      <c r="E29" s="1" t="s">
        <v>68</v>
      </c>
      <c r="F29" s="1" t="s">
        <v>118</v>
      </c>
      <c r="G29" s="1" t="s">
        <v>85</v>
      </c>
      <c r="H29" s="1" t="s">
        <v>88</v>
      </c>
      <c r="K29" s="1" t="s">
        <v>75</v>
      </c>
      <c r="M29" s="1" t="s">
        <v>80</v>
      </c>
      <c r="O29" s="1" t="s">
        <v>75</v>
      </c>
      <c r="P29" s="1" t="s">
        <v>75</v>
      </c>
      <c r="Q29" s="1" t="s">
        <v>75</v>
      </c>
      <c r="R29" s="1" t="s">
        <v>72</v>
      </c>
      <c r="S29" s="1" t="s">
        <v>75</v>
      </c>
      <c r="T29" s="2">
        <v>36039</v>
      </c>
      <c r="U29" s="1" t="s">
        <v>147</v>
      </c>
      <c r="V29" s="1" t="s">
        <v>116</v>
      </c>
      <c r="W29" s="10" t="s">
        <v>116</v>
      </c>
      <c r="X29" s="10"/>
      <c r="Y29" s="1">
        <v>3</v>
      </c>
      <c r="Z29" s="1">
        <v>3</v>
      </c>
      <c r="AD29" s="1">
        <v>1</v>
      </c>
      <c r="AE29" s="1" t="s">
        <v>413</v>
      </c>
      <c r="AH29" s="7">
        <v>453.98</v>
      </c>
      <c r="AJ29" s="7">
        <v>542.25</v>
      </c>
      <c r="AL29" s="7">
        <v>526.34</v>
      </c>
      <c r="BF29" s="7">
        <v>507.5233333</v>
      </c>
      <c r="BI29">
        <v>1</v>
      </c>
      <c r="BJ29" t="s">
        <v>413</v>
      </c>
      <c r="BK29"/>
      <c r="BL29" s="7" t="s">
        <v>356</v>
      </c>
      <c r="BM29" s="61">
        <v>99.63817559</v>
      </c>
      <c r="BN29" s="61" t="s">
        <v>356</v>
      </c>
      <c r="BO29" s="61">
        <v>99.52740732</v>
      </c>
      <c r="BP29" s="61" t="s">
        <v>356</v>
      </c>
      <c r="BQ29" s="61">
        <v>99.59247447</v>
      </c>
      <c r="BR29" s="61" t="s">
        <v>356</v>
      </c>
      <c r="BT29" s="61" t="s">
        <v>356</v>
      </c>
      <c r="BV29" s="61" t="s">
        <v>356</v>
      </c>
      <c r="CD29" s="61" t="s">
        <v>356</v>
      </c>
      <c r="CE29" s="61">
        <v>99.5871646</v>
      </c>
      <c r="CH29" s="1" t="s">
        <v>356</v>
      </c>
      <c r="CI29" s="61">
        <v>99.63817559</v>
      </c>
      <c r="CJ29" s="61" t="s">
        <v>356</v>
      </c>
      <c r="CK29" s="61">
        <v>99.52740732</v>
      </c>
      <c r="CL29" s="61" t="s">
        <v>356</v>
      </c>
      <c r="CM29" s="61">
        <v>99.59247447</v>
      </c>
      <c r="CN29" s="61" t="s">
        <v>356</v>
      </c>
      <c r="CP29" s="61" t="s">
        <v>356</v>
      </c>
      <c r="CR29" s="61" t="s">
        <v>356</v>
      </c>
      <c r="CZ29" s="61" t="s">
        <v>356</v>
      </c>
      <c r="DA29" s="61">
        <v>99.5871646</v>
      </c>
      <c r="DD29" s="7">
        <v>272.8</v>
      </c>
      <c r="DE29" s="7">
        <v>119467.1</v>
      </c>
      <c r="DF29" s="7">
        <v>2896.5</v>
      </c>
      <c r="DG29" s="7">
        <v>299.7</v>
      </c>
      <c r="DI29" s="7">
        <v>122936</v>
      </c>
      <c r="DK29" s="8">
        <v>125469.7</v>
      </c>
      <c r="DM29" s="8">
        <v>114739.4</v>
      </c>
      <c r="DO29" s="8">
        <v>129155.1</v>
      </c>
      <c r="EI29" s="8">
        <v>122936</v>
      </c>
      <c r="EJ29">
        <v>0</v>
      </c>
      <c r="EK29">
        <v>122275.2</v>
      </c>
      <c r="EL29">
        <v>0</v>
      </c>
      <c r="EM29">
        <v>111627.4</v>
      </c>
      <c r="EN29">
        <v>0</v>
      </c>
      <c r="EO29">
        <v>125865.8</v>
      </c>
      <c r="EP29" t="s">
        <v>356</v>
      </c>
      <c r="EQ29" t="s">
        <v>356</v>
      </c>
      <c r="ER29" t="s">
        <v>356</v>
      </c>
      <c r="ES29" t="s">
        <v>356</v>
      </c>
      <c r="ET29" t="s">
        <v>356</v>
      </c>
      <c r="EU29" t="s">
        <v>356</v>
      </c>
      <c r="EV29" t="s">
        <v>356</v>
      </c>
      <c r="EW29" t="s">
        <v>356</v>
      </c>
      <c r="EX29" t="s">
        <v>356</v>
      </c>
      <c r="EY29" t="s">
        <v>356</v>
      </c>
      <c r="EZ29" t="s">
        <v>356</v>
      </c>
      <c r="FA29" t="s">
        <v>356</v>
      </c>
      <c r="FB29" t="s">
        <v>356</v>
      </c>
      <c r="FC29" t="s">
        <v>356</v>
      </c>
      <c r="FD29" t="s">
        <v>356</v>
      </c>
      <c r="FE29" t="s">
        <v>356</v>
      </c>
      <c r="FF29" t="s">
        <v>356</v>
      </c>
      <c r="FG29" t="s">
        <v>356</v>
      </c>
      <c r="FH29">
        <v>0</v>
      </c>
      <c r="FI29">
        <v>119739.9</v>
      </c>
      <c r="FJ29" s="26">
        <v>266.6666667</v>
      </c>
      <c r="FK29" s="26">
        <v>143.7333333</v>
      </c>
      <c r="FM29" s="26">
        <v>410.4</v>
      </c>
      <c r="FN29" s="26">
        <v>535.6135661</v>
      </c>
      <c r="FO29">
        <v>1</v>
      </c>
      <c r="FP29" t="s">
        <v>413</v>
      </c>
      <c r="FR29" s="8">
        <f>AG29</f>
        <v>0</v>
      </c>
      <c r="FS29" s="23">
        <v>687.2124584077822</v>
      </c>
      <c r="FT29" s="8">
        <f>AI29</f>
        <v>0</v>
      </c>
      <c r="FU29" s="23">
        <v>873.162530736616</v>
      </c>
      <c r="FV29" s="8">
        <f>AK29</f>
        <v>0</v>
      </c>
      <c r="FW29" s="23">
        <v>1028.6386362053047</v>
      </c>
      <c r="FX29" s="8"/>
      <c r="FZ29" s="8"/>
      <c r="GB29" s="8"/>
      <c r="GF29" s="8">
        <f t="shared" si="7"/>
        <v>0</v>
      </c>
      <c r="GG29" s="36">
        <f t="shared" si="2"/>
        <v>863.0045417832343</v>
      </c>
      <c r="GH29" s="26">
        <f>EJ29</f>
        <v>0</v>
      </c>
      <c r="GI29" s="23">
        <v>189.92982214986208</v>
      </c>
      <c r="GJ29" s="26">
        <f>EL29</f>
        <v>0</v>
      </c>
      <c r="GK29" s="23">
        <v>184.7600624572954</v>
      </c>
      <c r="GL29" s="26">
        <f>EN29</f>
        <v>0</v>
      </c>
      <c r="GM29" s="23">
        <v>252.41084557458336</v>
      </c>
      <c r="GO29" s="23" t="s">
        <v>356</v>
      </c>
      <c r="GQ29" s="23" t="s">
        <v>356</v>
      </c>
      <c r="GS29" s="23" t="s">
        <v>356</v>
      </c>
      <c r="GT29" s="36"/>
      <c r="GU29" s="36"/>
      <c r="GV29" s="23" t="s">
        <v>356</v>
      </c>
      <c r="GW29" s="36">
        <f t="shared" si="6"/>
        <v>209.03357672724692</v>
      </c>
    </row>
    <row r="30" spans="1:205" ht="12.75">
      <c r="A30" s="37">
        <v>208</v>
      </c>
      <c r="B30" s="37" t="s">
        <v>210</v>
      </c>
      <c r="C30" s="1" t="s">
        <v>98</v>
      </c>
      <c r="D30" s="1" t="s">
        <v>99</v>
      </c>
      <c r="E30" s="1" t="s">
        <v>68</v>
      </c>
      <c r="F30" s="1" t="s">
        <v>118</v>
      </c>
      <c r="G30" s="1" t="s">
        <v>85</v>
      </c>
      <c r="H30" s="1" t="s">
        <v>88</v>
      </c>
      <c r="K30" s="1" t="s">
        <v>75</v>
      </c>
      <c r="M30" s="1" t="s">
        <v>80</v>
      </c>
      <c r="O30" s="1" t="s">
        <v>75</v>
      </c>
      <c r="P30" s="1" t="s">
        <v>75</v>
      </c>
      <c r="Q30" s="1" t="s">
        <v>75</v>
      </c>
      <c r="R30" s="1" t="s">
        <v>72</v>
      </c>
      <c r="S30" s="1" t="s">
        <v>75</v>
      </c>
      <c r="T30" s="2">
        <v>36495</v>
      </c>
      <c r="U30" s="1" t="s">
        <v>211</v>
      </c>
      <c r="AD30" s="1">
        <v>1</v>
      </c>
      <c r="AE30" s="1" t="s">
        <v>167</v>
      </c>
      <c r="AH30" s="7">
        <v>41.93</v>
      </c>
      <c r="AJ30" s="7">
        <v>66.55</v>
      </c>
      <c r="AL30" s="7">
        <v>73.63</v>
      </c>
      <c r="BF30" s="7">
        <v>60.70333333</v>
      </c>
      <c r="BI30"/>
      <c r="BJ30"/>
      <c r="BK30"/>
      <c r="BL30" s="7" t="s">
        <v>356</v>
      </c>
      <c r="BN30" s="61" t="s">
        <v>356</v>
      </c>
      <c r="BP30" s="61" t="s">
        <v>356</v>
      </c>
      <c r="BR30" s="61" t="s">
        <v>356</v>
      </c>
      <c r="BT30" s="61" t="s">
        <v>356</v>
      </c>
      <c r="BV30" s="61" t="s">
        <v>356</v>
      </c>
      <c r="CD30" s="61" t="s">
        <v>356</v>
      </c>
      <c r="CH30" s="1" t="s">
        <v>356</v>
      </c>
      <c r="CJ30" s="61" t="s">
        <v>356</v>
      </c>
      <c r="CL30" s="61" t="s">
        <v>356</v>
      </c>
      <c r="CN30" s="61" t="s">
        <v>356</v>
      </c>
      <c r="CP30" s="61" t="s">
        <v>356</v>
      </c>
      <c r="CR30" s="61" t="s">
        <v>356</v>
      </c>
      <c r="CZ30" s="61" t="s">
        <v>356</v>
      </c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N30" s="26">
        <v>464.9946739</v>
      </c>
      <c r="FO30"/>
      <c r="FP30"/>
      <c r="FR30" s="8"/>
      <c r="FT30" s="8"/>
      <c r="FV30" s="8"/>
      <c r="FX30" s="8"/>
      <c r="FZ30" s="8"/>
      <c r="GB30" s="8"/>
      <c r="GF30" s="8"/>
      <c r="GG30" s="36">
        <f t="shared" si="2"/>
      </c>
      <c r="GI30" s="23" t="s">
        <v>356</v>
      </c>
      <c r="GJ30" s="26"/>
      <c r="GK30" s="23" t="s">
        <v>356</v>
      </c>
      <c r="GL30" s="26"/>
      <c r="GM30" s="23" t="s">
        <v>356</v>
      </c>
      <c r="GO30" s="23" t="s">
        <v>356</v>
      </c>
      <c r="GQ30" s="23" t="s">
        <v>356</v>
      </c>
      <c r="GS30" s="23" t="s">
        <v>356</v>
      </c>
      <c r="GT30" s="36"/>
      <c r="GU30" s="36"/>
      <c r="GV30" s="23" t="s">
        <v>356</v>
      </c>
      <c r="GW30" s="36">
        <f t="shared" si="6"/>
      </c>
    </row>
    <row r="31" spans="1:205" ht="12.75">
      <c r="A31" s="37">
        <v>208</v>
      </c>
      <c r="B31" s="37" t="s">
        <v>193</v>
      </c>
      <c r="C31" s="1" t="s">
        <v>98</v>
      </c>
      <c r="D31" s="1" t="s">
        <v>99</v>
      </c>
      <c r="E31" s="1" t="s">
        <v>68</v>
      </c>
      <c r="F31" s="1" t="s">
        <v>118</v>
      </c>
      <c r="G31" s="1" t="s">
        <v>85</v>
      </c>
      <c r="H31" s="1" t="s">
        <v>88</v>
      </c>
      <c r="K31" s="1" t="s">
        <v>75</v>
      </c>
      <c r="M31" s="1" t="s">
        <v>80</v>
      </c>
      <c r="O31" s="1" t="s">
        <v>75</v>
      </c>
      <c r="P31" s="1" t="s">
        <v>75</v>
      </c>
      <c r="Q31" s="1" t="s">
        <v>75</v>
      </c>
      <c r="R31" s="1" t="s">
        <v>72</v>
      </c>
      <c r="S31" s="1" t="s">
        <v>75</v>
      </c>
      <c r="T31" s="2">
        <v>35339</v>
      </c>
      <c r="U31" s="1" t="s">
        <v>194</v>
      </c>
      <c r="V31" s="1" t="s">
        <v>175</v>
      </c>
      <c r="AD31" s="1">
        <v>2</v>
      </c>
      <c r="AE31" s="1" t="s">
        <v>167</v>
      </c>
      <c r="AF31" s="1" t="s">
        <v>184</v>
      </c>
      <c r="AH31" s="7">
        <v>23.95324385</v>
      </c>
      <c r="AJ31" s="7">
        <v>24.02018676</v>
      </c>
      <c r="AL31" s="7">
        <v>25.88702342</v>
      </c>
      <c r="BF31" s="7">
        <v>24.62015134</v>
      </c>
      <c r="BI31"/>
      <c r="BJ31"/>
      <c r="BK31"/>
      <c r="BL31" s="7" t="s">
        <v>356</v>
      </c>
      <c r="BN31" s="61" t="s">
        <v>356</v>
      </c>
      <c r="BP31" s="61" t="s">
        <v>356</v>
      </c>
      <c r="BR31" s="61" t="s">
        <v>356</v>
      </c>
      <c r="BT31" s="61" t="s">
        <v>356</v>
      </c>
      <c r="BV31" s="61" t="s">
        <v>356</v>
      </c>
      <c r="CD31" s="61" t="s">
        <v>356</v>
      </c>
      <c r="CH31" s="1" t="s">
        <v>356</v>
      </c>
      <c r="CJ31" s="61" t="s">
        <v>356</v>
      </c>
      <c r="CL31" s="61" t="s">
        <v>356</v>
      </c>
      <c r="CN31" s="61" t="s">
        <v>356</v>
      </c>
      <c r="CP31" s="61" t="s">
        <v>356</v>
      </c>
      <c r="CR31" s="61" t="s">
        <v>356</v>
      </c>
      <c r="CZ31" s="61" t="s">
        <v>356</v>
      </c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O31"/>
      <c r="FP31"/>
      <c r="FR31" s="8"/>
      <c r="FT31" s="8"/>
      <c r="FV31" s="8"/>
      <c r="FX31" s="8"/>
      <c r="FZ31" s="8"/>
      <c r="GB31" s="8"/>
      <c r="GF31" s="8"/>
      <c r="GG31" s="36">
        <f t="shared" si="2"/>
      </c>
      <c r="GI31" s="23" t="s">
        <v>356</v>
      </c>
      <c r="GJ31" s="26"/>
      <c r="GK31" s="23" t="s">
        <v>356</v>
      </c>
      <c r="GL31" s="26"/>
      <c r="GM31" s="23" t="s">
        <v>356</v>
      </c>
      <c r="GO31" s="23" t="s">
        <v>356</v>
      </c>
      <c r="GQ31" s="23" t="s">
        <v>356</v>
      </c>
      <c r="GS31" s="23" t="s">
        <v>356</v>
      </c>
      <c r="GT31" s="36"/>
      <c r="GU31" s="36"/>
      <c r="GV31" s="23" t="s">
        <v>356</v>
      </c>
      <c r="GW31" s="36">
        <f t="shared" si="6"/>
      </c>
    </row>
    <row r="32" spans="1:205" ht="12.75">
      <c r="A32" s="37">
        <v>208</v>
      </c>
      <c r="B32" s="37" t="s">
        <v>235</v>
      </c>
      <c r="C32" s="1" t="s">
        <v>98</v>
      </c>
      <c r="D32" s="1" t="s">
        <v>99</v>
      </c>
      <c r="E32" s="1" t="s">
        <v>68</v>
      </c>
      <c r="F32" s="1" t="s">
        <v>118</v>
      </c>
      <c r="G32" s="1" t="s">
        <v>85</v>
      </c>
      <c r="H32" s="1" t="s">
        <v>88</v>
      </c>
      <c r="K32" s="1" t="s">
        <v>75</v>
      </c>
      <c r="M32" s="1" t="s">
        <v>80</v>
      </c>
      <c r="O32" s="1" t="s">
        <v>75</v>
      </c>
      <c r="P32" s="1" t="s">
        <v>75</v>
      </c>
      <c r="Q32" s="1" t="s">
        <v>75</v>
      </c>
      <c r="R32" s="1" t="s">
        <v>72</v>
      </c>
      <c r="S32" s="1" t="s">
        <v>75</v>
      </c>
      <c r="T32" s="2">
        <v>33786</v>
      </c>
      <c r="U32" s="1" t="s">
        <v>236</v>
      </c>
      <c r="V32" s="1" t="s">
        <v>116</v>
      </c>
      <c r="W32" s="10" t="s">
        <v>116</v>
      </c>
      <c r="X32" s="10"/>
      <c r="Y32" s="1">
        <v>3</v>
      </c>
      <c r="Z32" s="1">
        <v>3</v>
      </c>
      <c r="AD32" s="1">
        <v>3</v>
      </c>
      <c r="AE32" s="1" t="s">
        <v>413</v>
      </c>
      <c r="AH32" s="7">
        <v>79.66083056</v>
      </c>
      <c r="AJ32" s="7">
        <v>73.44877179</v>
      </c>
      <c r="AL32" s="7">
        <v>99.05308298</v>
      </c>
      <c r="AN32" s="7">
        <v>141.4656408</v>
      </c>
      <c r="BF32" s="7">
        <v>98.40708154</v>
      </c>
      <c r="BI32">
        <v>3</v>
      </c>
      <c r="BJ32" t="s">
        <v>162</v>
      </c>
      <c r="BK32"/>
      <c r="BL32" s="7" t="s">
        <v>356</v>
      </c>
      <c r="BM32" s="61">
        <v>99.74428424</v>
      </c>
      <c r="BN32" s="61" t="s">
        <v>356</v>
      </c>
      <c r="BO32" s="61">
        <v>99.87277633</v>
      </c>
      <c r="BP32" s="61" t="s">
        <v>356</v>
      </c>
      <c r="BQ32" s="61">
        <v>99.71616808</v>
      </c>
      <c r="BR32" s="61" t="s">
        <v>356</v>
      </c>
      <c r="BS32" s="61">
        <v>99.62187398</v>
      </c>
      <c r="BT32" s="61" t="s">
        <v>356</v>
      </c>
      <c r="BV32" s="61" t="s">
        <v>356</v>
      </c>
      <c r="CD32" s="61" t="s">
        <v>356</v>
      </c>
      <c r="CE32" s="61">
        <v>99.75580582</v>
      </c>
      <c r="CH32" s="1" t="s">
        <v>356</v>
      </c>
      <c r="CI32" s="61">
        <v>99.74428424</v>
      </c>
      <c r="CJ32" s="61" t="s">
        <v>356</v>
      </c>
      <c r="CK32" s="61">
        <v>99.87277633</v>
      </c>
      <c r="CL32" s="61" t="s">
        <v>356</v>
      </c>
      <c r="CM32" s="61">
        <v>99.71616808</v>
      </c>
      <c r="CN32" s="61" t="s">
        <v>356</v>
      </c>
      <c r="CO32" s="61">
        <v>99.62187398</v>
      </c>
      <c r="CP32" s="61" t="s">
        <v>356</v>
      </c>
      <c r="CR32" s="61" t="s">
        <v>356</v>
      </c>
      <c r="CZ32" s="61" t="s">
        <v>356</v>
      </c>
      <c r="DA32" s="61">
        <v>99.75580582</v>
      </c>
      <c r="DD32" s="7">
        <v>739.9</v>
      </c>
      <c r="DE32" s="7">
        <v>34819.4</v>
      </c>
      <c r="DF32" s="7">
        <v>4388</v>
      </c>
      <c r="DG32" s="7">
        <v>473.7</v>
      </c>
      <c r="DI32" s="7">
        <v>40298.7</v>
      </c>
      <c r="DK32" s="8">
        <v>31152.1</v>
      </c>
      <c r="DM32" s="8">
        <v>57732</v>
      </c>
      <c r="DO32" s="8">
        <v>34898.5</v>
      </c>
      <c r="DQ32" s="8">
        <v>37412.3</v>
      </c>
      <c r="EI32" s="8">
        <v>40298.7</v>
      </c>
      <c r="EJ32">
        <v>0</v>
      </c>
      <c r="EK32">
        <v>27608.4</v>
      </c>
      <c r="EL32">
        <v>0</v>
      </c>
      <c r="EM32">
        <v>54529.8</v>
      </c>
      <c r="EN32">
        <v>0</v>
      </c>
      <c r="EO32">
        <v>29979.8</v>
      </c>
      <c r="EP32">
        <v>0</v>
      </c>
      <c r="EQ32">
        <v>31599.2</v>
      </c>
      <c r="ER32" t="s">
        <v>356</v>
      </c>
      <c r="ES32" t="s">
        <v>356</v>
      </c>
      <c r="ET32" t="s">
        <v>356</v>
      </c>
      <c r="EU32" t="s">
        <v>356</v>
      </c>
      <c r="EV32" t="s">
        <v>356</v>
      </c>
      <c r="EW32" t="s">
        <v>356</v>
      </c>
      <c r="EX32" t="s">
        <v>356</v>
      </c>
      <c r="EY32" t="s">
        <v>356</v>
      </c>
      <c r="EZ32" t="s">
        <v>356</v>
      </c>
      <c r="FA32" t="s">
        <v>356</v>
      </c>
      <c r="FB32" t="s">
        <v>356</v>
      </c>
      <c r="FC32" t="s">
        <v>356</v>
      </c>
      <c r="FD32" t="s">
        <v>356</v>
      </c>
      <c r="FE32" t="s">
        <v>356</v>
      </c>
      <c r="FF32" t="s">
        <v>356</v>
      </c>
      <c r="FG32" t="s">
        <v>356</v>
      </c>
      <c r="FH32">
        <v>0</v>
      </c>
      <c r="FI32">
        <v>35559.3</v>
      </c>
      <c r="FJ32" s="26">
        <v>161.5</v>
      </c>
      <c r="FK32" s="26">
        <v>127.825</v>
      </c>
      <c r="FM32" s="26">
        <v>289.33</v>
      </c>
      <c r="FN32" s="26">
        <v>250.5676849</v>
      </c>
      <c r="FO32">
        <v>2</v>
      </c>
      <c r="FP32" t="s">
        <v>162</v>
      </c>
      <c r="FR32" s="8">
        <f>AG32</f>
        <v>0</v>
      </c>
      <c r="FS32" s="23">
        <v>158.4988248146986</v>
      </c>
      <c r="FT32" s="8">
        <f>AI32</f>
        <v>0</v>
      </c>
      <c r="FU32" s="23">
        <v>153.84435639326185</v>
      </c>
      <c r="FV32" s="8">
        <f>AK32</f>
        <v>0</v>
      </c>
      <c r="FW32" s="23">
        <v>193.49527767167314</v>
      </c>
      <c r="FX32" s="8">
        <f>AM32</f>
        <v>0</v>
      </c>
      <c r="FY32" s="23">
        <v>291.82166879623264</v>
      </c>
      <c r="FZ32" s="8"/>
      <c r="GA32" s="23" t="s">
        <v>356</v>
      </c>
      <c r="GB32" s="8"/>
      <c r="GC32" s="23" t="s">
        <v>356</v>
      </c>
      <c r="GF32" s="8">
        <f t="shared" si="7"/>
        <v>0</v>
      </c>
      <c r="GG32" s="36">
        <f t="shared" si="2"/>
        <v>199.41503191896658</v>
      </c>
      <c r="GH32" s="26">
        <f>EJ32</f>
        <v>0</v>
      </c>
      <c r="GI32" s="23">
        <v>61.98242330261456</v>
      </c>
      <c r="GJ32" s="26">
        <f>EL32</f>
        <v>0</v>
      </c>
      <c r="GK32" s="23">
        <v>120.92431887340936</v>
      </c>
      <c r="GL32" s="26">
        <f>EN32</f>
        <v>0</v>
      </c>
      <c r="GM32" s="23">
        <v>68.17248661520347</v>
      </c>
      <c r="GN32" s="26">
        <f>EP32</f>
        <v>0</v>
      </c>
      <c r="GO32" s="23">
        <v>77.17577034138924</v>
      </c>
      <c r="GQ32" s="23" t="s">
        <v>356</v>
      </c>
      <c r="GS32" s="23" t="s">
        <v>356</v>
      </c>
      <c r="GT32" s="36"/>
      <c r="GU32" s="36"/>
      <c r="GV32" s="23" t="s">
        <v>356</v>
      </c>
      <c r="GW32" s="36">
        <f t="shared" si="6"/>
        <v>82.06374978315415</v>
      </c>
    </row>
    <row r="33" spans="1:205" ht="12.75">
      <c r="A33" s="37">
        <v>208</v>
      </c>
      <c r="B33" s="37" t="s">
        <v>229</v>
      </c>
      <c r="C33" s="1" t="s">
        <v>98</v>
      </c>
      <c r="D33" s="1" t="s">
        <v>99</v>
      </c>
      <c r="E33" s="1" t="s">
        <v>68</v>
      </c>
      <c r="F33" s="1" t="s">
        <v>118</v>
      </c>
      <c r="G33" s="1" t="s">
        <v>85</v>
      </c>
      <c r="H33" s="1" t="s">
        <v>88</v>
      </c>
      <c r="K33" s="1" t="s">
        <v>75</v>
      </c>
      <c r="M33" s="1" t="s">
        <v>80</v>
      </c>
      <c r="O33" s="1" t="s">
        <v>75</v>
      </c>
      <c r="P33" s="1" t="s">
        <v>75</v>
      </c>
      <c r="Q33" s="1" t="s">
        <v>75</v>
      </c>
      <c r="R33" s="1" t="s">
        <v>72</v>
      </c>
      <c r="S33" s="1" t="s">
        <v>75</v>
      </c>
      <c r="T33" s="2">
        <v>33786</v>
      </c>
      <c r="U33" s="1" t="s">
        <v>230</v>
      </c>
      <c r="V33" s="1" t="s">
        <v>116</v>
      </c>
      <c r="W33" s="10" t="s">
        <v>116</v>
      </c>
      <c r="X33" s="10"/>
      <c r="Y33" s="1">
        <v>3</v>
      </c>
      <c r="Z33" s="1">
        <v>3</v>
      </c>
      <c r="AD33" s="1">
        <v>3</v>
      </c>
      <c r="AE33" s="1" t="s">
        <v>162</v>
      </c>
      <c r="AH33" s="7">
        <v>121.1040568</v>
      </c>
      <c r="AJ33" s="7">
        <v>87.0521456</v>
      </c>
      <c r="AL33" s="7">
        <v>115.0689281</v>
      </c>
      <c r="AN33" s="7">
        <v>78.50304904</v>
      </c>
      <c r="AP33" s="7">
        <v>63.13475918</v>
      </c>
      <c r="AR33" s="7">
        <v>64.33368342</v>
      </c>
      <c r="BF33" s="7">
        <v>88.19943703</v>
      </c>
      <c r="BI33">
        <v>3</v>
      </c>
      <c r="BJ33" t="s">
        <v>413</v>
      </c>
      <c r="BK33"/>
      <c r="BL33" s="7" t="s">
        <v>356</v>
      </c>
      <c r="BM33" s="61">
        <v>99.39761513</v>
      </c>
      <c r="BN33" s="61" t="s">
        <v>356</v>
      </c>
      <c r="BO33" s="61">
        <v>99.35767199</v>
      </c>
      <c r="BP33" s="61" t="s">
        <v>356</v>
      </c>
      <c r="BQ33" s="61">
        <v>99.32052195</v>
      </c>
      <c r="BR33" s="61" t="s">
        <v>356</v>
      </c>
      <c r="BS33" s="61">
        <v>99.57127461</v>
      </c>
      <c r="BT33" s="61" t="s">
        <v>356</v>
      </c>
      <c r="BU33" s="61">
        <v>99.69779835</v>
      </c>
      <c r="BV33" s="61" t="s">
        <v>356</v>
      </c>
      <c r="BW33" s="61">
        <v>99.81075657</v>
      </c>
      <c r="CD33" s="61" t="s">
        <v>356</v>
      </c>
      <c r="CE33" s="61">
        <v>99.57250109</v>
      </c>
      <c r="CH33" s="1" t="s">
        <v>356</v>
      </c>
      <c r="CI33" s="61">
        <v>99.39761513</v>
      </c>
      <c r="CJ33" s="61" t="s">
        <v>356</v>
      </c>
      <c r="CK33" s="61">
        <v>99.35767199</v>
      </c>
      <c r="CL33" s="61" t="s">
        <v>356</v>
      </c>
      <c r="CM33" s="61">
        <v>99.32052195</v>
      </c>
      <c r="CN33" s="61" t="s">
        <v>356</v>
      </c>
      <c r="CO33" s="61">
        <v>99.57127461</v>
      </c>
      <c r="CP33" s="61" t="s">
        <v>356</v>
      </c>
      <c r="CQ33" s="61">
        <v>99.69779835</v>
      </c>
      <c r="CR33" s="61" t="s">
        <v>356</v>
      </c>
      <c r="CS33" s="61">
        <v>99.81075657</v>
      </c>
      <c r="CZ33" s="61" t="s">
        <v>356</v>
      </c>
      <c r="DA33" s="61">
        <v>99.57250109</v>
      </c>
      <c r="DD33" s="7">
        <v>195</v>
      </c>
      <c r="DE33" s="7">
        <v>13808.4</v>
      </c>
      <c r="DF33" s="7">
        <v>2964.3</v>
      </c>
      <c r="DG33" s="7">
        <v>2198.6</v>
      </c>
      <c r="DI33" s="7">
        <v>20631.5</v>
      </c>
      <c r="DK33" s="8">
        <v>20104.1</v>
      </c>
      <c r="DM33" s="8">
        <v>13552.6</v>
      </c>
      <c r="DO33" s="8">
        <v>16934.9</v>
      </c>
      <c r="DQ33" s="8">
        <v>18310.8</v>
      </c>
      <c r="DS33" s="8">
        <v>20891.6</v>
      </c>
      <c r="DU33" s="8">
        <v>33995.2</v>
      </c>
      <c r="EI33" s="8">
        <v>20631.5</v>
      </c>
      <c r="EJ33">
        <v>0</v>
      </c>
      <c r="EK33">
        <v>15950.7</v>
      </c>
      <c r="EL33">
        <v>0</v>
      </c>
      <c r="EM33">
        <v>10674.3</v>
      </c>
      <c r="EN33">
        <v>0</v>
      </c>
      <c r="EO33">
        <v>13340.5</v>
      </c>
      <c r="EP33">
        <v>0</v>
      </c>
      <c r="EQ33">
        <v>16048</v>
      </c>
      <c r="ER33" t="s">
        <v>356</v>
      </c>
      <c r="ES33" t="s">
        <v>356</v>
      </c>
      <c r="ET33" t="s">
        <v>356</v>
      </c>
      <c r="EU33" t="s">
        <v>356</v>
      </c>
      <c r="EV33" t="s">
        <v>356</v>
      </c>
      <c r="EW33" t="s">
        <v>356</v>
      </c>
      <c r="EX33" t="s">
        <v>356</v>
      </c>
      <c r="EY33" t="s">
        <v>356</v>
      </c>
      <c r="EZ33" t="s">
        <v>356</v>
      </c>
      <c r="FA33" t="s">
        <v>356</v>
      </c>
      <c r="FB33" t="s">
        <v>356</v>
      </c>
      <c r="FC33" t="s">
        <v>356</v>
      </c>
      <c r="FD33" t="s">
        <v>356</v>
      </c>
      <c r="FE33" t="s">
        <v>356</v>
      </c>
      <c r="FF33" t="s">
        <v>356</v>
      </c>
      <c r="FG33" t="s">
        <v>356</v>
      </c>
      <c r="FH33">
        <v>0</v>
      </c>
      <c r="FI33">
        <v>14003.4</v>
      </c>
      <c r="FJ33" s="26">
        <v>91.96666666666665</v>
      </c>
      <c r="FK33" s="26">
        <v>194.65</v>
      </c>
      <c r="FM33" s="26">
        <v>286.62</v>
      </c>
      <c r="FN33" s="26">
        <v>436.8246032</v>
      </c>
      <c r="FO33">
        <v>2</v>
      </c>
      <c r="FP33" t="s">
        <v>413</v>
      </c>
      <c r="FR33" s="8">
        <f>AG33</f>
        <v>0</v>
      </c>
      <c r="FS33" s="23">
        <v>517.6416410861959</v>
      </c>
      <c r="FT33" s="8">
        <f>AI33</f>
        <v>0</v>
      </c>
      <c r="FU33" s="23">
        <v>270.35930979060396</v>
      </c>
      <c r="FV33" s="8">
        <f>AK33</f>
        <v>0</v>
      </c>
      <c r="FW33" s="23">
        <v>327.55152459823637</v>
      </c>
      <c r="FX33" s="8">
        <f>AM33</f>
        <v>0</v>
      </c>
      <c r="FY33" s="23">
        <v>246.06069150853176</v>
      </c>
      <c r="FZ33" s="8">
        <f>AO33</f>
        <v>0</v>
      </c>
      <c r="GA33" s="23">
        <v>244.61</v>
      </c>
      <c r="GB33" s="8">
        <f>AQ33</f>
        <v>0</v>
      </c>
      <c r="GC33" s="23">
        <v>112.31</v>
      </c>
      <c r="GF33" s="8">
        <f t="shared" si="7"/>
        <v>0</v>
      </c>
      <c r="GG33" s="36">
        <f t="shared" si="2"/>
        <v>286.4221944972614</v>
      </c>
      <c r="GH33" s="26">
        <f>EJ33</f>
        <v>0</v>
      </c>
      <c r="GI33" s="23">
        <v>85.93204558510917</v>
      </c>
      <c r="GJ33" s="26">
        <f>EL33</f>
        <v>0</v>
      </c>
      <c r="GK33" s="23">
        <v>42.09053716816802</v>
      </c>
      <c r="GL33" s="26">
        <f>EN33</f>
        <v>0</v>
      </c>
      <c r="GM33" s="23">
        <v>48.2063437661064</v>
      </c>
      <c r="GN33" s="26">
        <f>EP33</f>
        <v>0</v>
      </c>
      <c r="GO33" s="23">
        <v>57.3935431042546</v>
      </c>
      <c r="GP33" s="26">
        <f>ER33</f>
      </c>
      <c r="GQ33" s="23">
        <f>GA33/1000*100/(100-CQ33)</f>
        <v>80.94264210668588</v>
      </c>
      <c r="GR33" s="26">
        <f>ET33</f>
      </c>
      <c r="GS33" s="23">
        <f>GC33/1000*100/(100-CS33)</f>
        <v>59.34684231838177</v>
      </c>
      <c r="GT33" s="36"/>
      <c r="GU33" s="36"/>
      <c r="GV33" s="23" t="s">
        <v>356</v>
      </c>
      <c r="GW33" s="36">
        <f t="shared" si="6"/>
        <v>62.31865900811764</v>
      </c>
    </row>
    <row r="34" spans="1:205" ht="12.75">
      <c r="A34" s="37">
        <v>228</v>
      </c>
      <c r="B34" s="37" t="s">
        <v>354</v>
      </c>
      <c r="C34" s="1" t="s">
        <v>95</v>
      </c>
      <c r="D34" s="1" t="s">
        <v>96</v>
      </c>
      <c r="E34" s="1" t="s">
        <v>68</v>
      </c>
      <c r="F34" s="1" t="s">
        <v>118</v>
      </c>
      <c r="G34" s="1" t="s">
        <v>85</v>
      </c>
      <c r="H34" s="1" t="s">
        <v>88</v>
      </c>
      <c r="K34" s="1" t="s">
        <v>75</v>
      </c>
      <c r="M34" s="1" t="s">
        <v>110</v>
      </c>
      <c r="O34" s="1" t="s">
        <v>75</v>
      </c>
      <c r="P34" s="1" t="s">
        <v>75</v>
      </c>
      <c r="Q34" s="1" t="s">
        <v>75</v>
      </c>
      <c r="R34" s="1" t="s">
        <v>72</v>
      </c>
      <c r="S34" s="1" t="s">
        <v>75</v>
      </c>
      <c r="T34" s="2">
        <v>35765</v>
      </c>
      <c r="U34" s="1" t="s">
        <v>365</v>
      </c>
      <c r="V34" s="1" t="s">
        <v>116</v>
      </c>
      <c r="W34" s="10" t="s">
        <v>116</v>
      </c>
      <c r="X34" s="10"/>
      <c r="Y34" s="1">
        <v>3</v>
      </c>
      <c r="Z34" s="1">
        <v>3</v>
      </c>
      <c r="AD34" s="1">
        <v>1</v>
      </c>
      <c r="AE34" s="1" t="s">
        <v>180</v>
      </c>
      <c r="AF34" s="1" t="s">
        <v>366</v>
      </c>
      <c r="AH34" s="7">
        <v>1896.705882</v>
      </c>
      <c r="AJ34" s="7">
        <v>3564.262295</v>
      </c>
      <c r="AL34" s="7">
        <v>2952.163934</v>
      </c>
      <c r="AN34" s="7">
        <v>2917.721739</v>
      </c>
      <c r="BF34" s="7">
        <v>2832.713463</v>
      </c>
      <c r="BI34">
        <v>1</v>
      </c>
      <c r="BJ34" t="s">
        <v>180</v>
      </c>
      <c r="BK34" t="s">
        <v>358</v>
      </c>
      <c r="BL34" s="7" t="s">
        <v>356</v>
      </c>
      <c r="BM34" s="61">
        <v>98.94379948</v>
      </c>
      <c r="BN34" s="61" t="s">
        <v>356</v>
      </c>
      <c r="BO34" s="61">
        <v>98.28540833</v>
      </c>
      <c r="BP34" s="61" t="s">
        <v>356</v>
      </c>
      <c r="BQ34" s="61">
        <v>98.5564047</v>
      </c>
      <c r="BR34" s="61" t="s">
        <v>356</v>
      </c>
      <c r="BS34" s="61">
        <v>98.69467942</v>
      </c>
      <c r="BT34" s="61" t="s">
        <v>356</v>
      </c>
      <c r="BV34" s="61" t="s">
        <v>356</v>
      </c>
      <c r="CD34" s="61" t="s">
        <v>356</v>
      </c>
      <c r="CE34" s="61">
        <v>98.60972551</v>
      </c>
      <c r="CH34" s="1" t="s">
        <v>356</v>
      </c>
      <c r="CI34" s="61">
        <v>98.94379948</v>
      </c>
      <c r="CJ34" s="61" t="s">
        <v>356</v>
      </c>
      <c r="CK34" s="61">
        <v>98.28540833</v>
      </c>
      <c r="CL34" s="61" t="s">
        <v>356</v>
      </c>
      <c r="CM34" s="61">
        <v>98.5564047</v>
      </c>
      <c r="CN34" s="61" t="s">
        <v>356</v>
      </c>
      <c r="CO34" s="61">
        <v>98.69467942</v>
      </c>
      <c r="CP34" s="61" t="s">
        <v>356</v>
      </c>
      <c r="CR34" s="61" t="s">
        <v>356</v>
      </c>
      <c r="CZ34" s="61" t="s">
        <v>356</v>
      </c>
      <c r="DA34" s="61">
        <v>98.60972551</v>
      </c>
      <c r="DD34" s="7">
        <v>2387.2</v>
      </c>
      <c r="DE34" s="7">
        <v>198994.2</v>
      </c>
      <c r="DF34" s="7">
        <v>2134</v>
      </c>
      <c r="DG34" s="7">
        <v>24</v>
      </c>
      <c r="DH34" s="7">
        <v>212.6</v>
      </c>
      <c r="DI34" s="7">
        <v>203752.1</v>
      </c>
      <c r="DK34" s="8">
        <v>179578.2</v>
      </c>
      <c r="DM34" s="8">
        <v>207878.2</v>
      </c>
      <c r="DO34" s="8">
        <v>204500.8</v>
      </c>
      <c r="DQ34" s="8">
        <v>223525.3</v>
      </c>
      <c r="EI34" s="8">
        <v>203752.1</v>
      </c>
      <c r="EJ34">
        <v>0</v>
      </c>
      <c r="EK34">
        <v>176912.3</v>
      </c>
      <c r="EL34">
        <v>0</v>
      </c>
      <c r="EM34">
        <v>205435.4</v>
      </c>
      <c r="EN34">
        <v>0</v>
      </c>
      <c r="EO34">
        <v>202303.5</v>
      </c>
      <c r="EP34">
        <v>0</v>
      </c>
      <c r="EQ34">
        <v>221356.5</v>
      </c>
      <c r="ER34" t="s">
        <v>356</v>
      </c>
      <c r="ES34" t="s">
        <v>356</v>
      </c>
      <c r="ET34" t="s">
        <v>356</v>
      </c>
      <c r="EU34" t="s">
        <v>356</v>
      </c>
      <c r="EV34" t="s">
        <v>356</v>
      </c>
      <c r="EW34" t="s">
        <v>356</v>
      </c>
      <c r="EX34" t="s">
        <v>356</v>
      </c>
      <c r="EY34" t="s">
        <v>356</v>
      </c>
      <c r="EZ34" t="s">
        <v>356</v>
      </c>
      <c r="FA34" t="s">
        <v>356</v>
      </c>
      <c r="FB34" t="s">
        <v>356</v>
      </c>
      <c r="FC34" t="s">
        <v>356</v>
      </c>
      <c r="FD34" t="s">
        <v>356</v>
      </c>
      <c r="FE34" t="s">
        <v>356</v>
      </c>
      <c r="FF34" t="s">
        <v>356</v>
      </c>
      <c r="FG34" t="s">
        <v>356</v>
      </c>
      <c r="FH34">
        <v>0</v>
      </c>
      <c r="FI34">
        <v>201381.4</v>
      </c>
      <c r="FJ34" s="26">
        <v>233.75</v>
      </c>
      <c r="FK34" s="26">
        <v>55.9</v>
      </c>
      <c r="FL34" s="26">
        <v>26.225</v>
      </c>
      <c r="FM34" s="26">
        <v>317.75</v>
      </c>
      <c r="FN34" s="26">
        <v>315.2060494</v>
      </c>
      <c r="FO34"/>
      <c r="FP34"/>
      <c r="FR34" s="8"/>
      <c r="FT34" s="8"/>
      <c r="FV34" s="8"/>
      <c r="FX34" s="8"/>
      <c r="FZ34" s="8"/>
      <c r="GB34" s="8"/>
      <c r="GF34" s="8"/>
      <c r="GG34" s="36">
        <f t="shared" si="2"/>
      </c>
      <c r="GI34" s="23" t="s">
        <v>356</v>
      </c>
      <c r="GJ34" s="26"/>
      <c r="GK34" s="23" t="s">
        <v>356</v>
      </c>
      <c r="GL34" s="26"/>
      <c r="GM34" s="23" t="s">
        <v>356</v>
      </c>
      <c r="GO34" s="23" t="s">
        <v>356</v>
      </c>
      <c r="GQ34" s="23" t="s">
        <v>356</v>
      </c>
      <c r="GS34" s="23" t="s">
        <v>356</v>
      </c>
      <c r="GT34" s="36"/>
      <c r="GU34" s="36"/>
      <c r="GV34" s="23" t="s">
        <v>356</v>
      </c>
      <c r="GW34" s="36">
        <f t="shared" si="6"/>
      </c>
    </row>
    <row r="35" spans="1:205" ht="12.75">
      <c r="A35" s="37">
        <v>228</v>
      </c>
      <c r="B35" s="37" t="s">
        <v>259</v>
      </c>
      <c r="C35" s="1" t="s">
        <v>95</v>
      </c>
      <c r="D35" s="1" t="s">
        <v>96</v>
      </c>
      <c r="E35" s="1" t="s">
        <v>68</v>
      </c>
      <c r="F35" s="1" t="s">
        <v>118</v>
      </c>
      <c r="G35" s="1" t="s">
        <v>85</v>
      </c>
      <c r="H35" s="1" t="s">
        <v>88</v>
      </c>
      <c r="K35" s="1" t="s">
        <v>75</v>
      </c>
      <c r="M35" s="1" t="s">
        <v>97</v>
      </c>
      <c r="O35" s="1" t="s">
        <v>75</v>
      </c>
      <c r="P35" s="1" t="s">
        <v>75</v>
      </c>
      <c r="Q35" s="1" t="s">
        <v>75</v>
      </c>
      <c r="R35" s="1" t="s">
        <v>72</v>
      </c>
      <c r="S35" s="1" t="s">
        <v>75</v>
      </c>
      <c r="T35" s="2">
        <v>33573</v>
      </c>
      <c r="U35" s="1" t="s">
        <v>260</v>
      </c>
      <c r="V35" s="1" t="s">
        <v>116</v>
      </c>
      <c r="W35" s="10" t="s">
        <v>116</v>
      </c>
      <c r="X35" s="10"/>
      <c r="Y35" s="1">
        <v>3</v>
      </c>
      <c r="Z35" s="1">
        <v>3</v>
      </c>
      <c r="AD35" s="1">
        <v>2</v>
      </c>
      <c r="AE35" s="1" t="s">
        <v>413</v>
      </c>
      <c r="AF35" s="1" t="s">
        <v>261</v>
      </c>
      <c r="AI35" s="7">
        <v>0</v>
      </c>
      <c r="AJ35" s="7">
        <v>359.05835681</v>
      </c>
      <c r="AN35" s="7">
        <v>268.27302121599996</v>
      </c>
      <c r="AP35" s="7">
        <v>0</v>
      </c>
      <c r="AQ35" s="7">
        <v>1.2954097436485517</v>
      </c>
      <c r="AR35" s="7">
        <v>315.79565832799994</v>
      </c>
      <c r="BE35" s="7">
        <v>0.4337536270632912</v>
      </c>
      <c r="BF35" s="7">
        <v>314.375678783</v>
      </c>
      <c r="BI35">
        <v>1</v>
      </c>
      <c r="BJ35" t="s">
        <v>413</v>
      </c>
      <c r="BK35" t="s">
        <v>359</v>
      </c>
      <c r="BL35" s="7" t="s">
        <v>356</v>
      </c>
      <c r="BN35" s="61" t="s">
        <v>356</v>
      </c>
      <c r="BO35" s="61">
        <v>99.77780754</v>
      </c>
      <c r="BP35" s="61" t="s">
        <v>356</v>
      </c>
      <c r="BR35" s="61" t="s">
        <v>356</v>
      </c>
      <c r="BS35" s="61">
        <v>99.82188432</v>
      </c>
      <c r="BT35" s="61" t="s">
        <v>356</v>
      </c>
      <c r="BV35" s="61" t="s">
        <v>356</v>
      </c>
      <c r="BW35" s="61">
        <v>99.76988488</v>
      </c>
      <c r="CD35" s="61" t="s">
        <v>356</v>
      </c>
      <c r="CE35" s="61">
        <v>99.79019939</v>
      </c>
      <c r="CH35" s="1" t="s">
        <v>356</v>
      </c>
      <c r="CJ35" s="61" t="s">
        <v>356</v>
      </c>
      <c r="CK35" s="61">
        <v>99.77780754</v>
      </c>
      <c r="CL35" s="61" t="s">
        <v>356</v>
      </c>
      <c r="CN35" s="61" t="s">
        <v>356</v>
      </c>
      <c r="CO35" s="61">
        <v>99.82188432</v>
      </c>
      <c r="CP35" s="61" t="s">
        <v>356</v>
      </c>
      <c r="CR35" s="61" t="s">
        <v>356</v>
      </c>
      <c r="CS35" s="61">
        <v>99.76988488</v>
      </c>
      <c r="CZ35" s="61" t="s">
        <v>356</v>
      </c>
      <c r="DA35" s="61">
        <v>99.79019939</v>
      </c>
      <c r="DE35" s="7">
        <v>125471.4</v>
      </c>
      <c r="DF35" s="7">
        <v>23438.8</v>
      </c>
      <c r="DG35" s="7">
        <v>609.9</v>
      </c>
      <c r="DI35" s="7">
        <v>149520</v>
      </c>
      <c r="DM35" s="8">
        <v>161597.9</v>
      </c>
      <c r="DQ35" s="8">
        <v>150617.3</v>
      </c>
      <c r="DU35" s="8">
        <v>136344.9</v>
      </c>
      <c r="EI35" s="8">
        <v>149520</v>
      </c>
      <c r="EK35" t="s">
        <v>356</v>
      </c>
      <c r="EL35">
        <v>0</v>
      </c>
      <c r="EM35">
        <v>134087.8</v>
      </c>
      <c r="EN35" t="s">
        <v>356</v>
      </c>
      <c r="EO35" t="s">
        <v>356</v>
      </c>
      <c r="EP35">
        <v>0</v>
      </c>
      <c r="EQ35">
        <v>127475</v>
      </c>
      <c r="ER35" t="s">
        <v>356</v>
      </c>
      <c r="ES35" t="s">
        <v>356</v>
      </c>
      <c r="ET35">
        <v>0</v>
      </c>
      <c r="EU35">
        <v>114851.3</v>
      </c>
      <c r="EV35" t="s">
        <v>356</v>
      </c>
      <c r="EW35" t="s">
        <v>356</v>
      </c>
      <c r="EX35" t="s">
        <v>356</v>
      </c>
      <c r="EY35" t="s">
        <v>356</v>
      </c>
      <c r="EZ35" t="s">
        <v>356</v>
      </c>
      <c r="FA35" t="s">
        <v>356</v>
      </c>
      <c r="FB35" t="s">
        <v>356</v>
      </c>
      <c r="FC35" t="s">
        <v>356</v>
      </c>
      <c r="FD35" t="s">
        <v>356</v>
      </c>
      <c r="FE35" t="s">
        <v>356</v>
      </c>
      <c r="FF35" t="s">
        <v>356</v>
      </c>
      <c r="FG35" t="s">
        <v>356</v>
      </c>
      <c r="FH35">
        <v>0</v>
      </c>
      <c r="FI35">
        <v>125471.4</v>
      </c>
      <c r="FJ35" s="26">
        <v>237.3060394</v>
      </c>
      <c r="FK35" s="26">
        <v>60.309050773333325</v>
      </c>
      <c r="FM35" s="26">
        <v>297.62</v>
      </c>
      <c r="FN35" s="26">
        <v>283.0041005</v>
      </c>
      <c r="FO35">
        <v>1</v>
      </c>
      <c r="FP35" t="s">
        <v>413</v>
      </c>
      <c r="FR35" s="8"/>
      <c r="FS35" s="23" t="s">
        <v>356</v>
      </c>
      <c r="FT35" s="8">
        <f>AI35</f>
        <v>0</v>
      </c>
      <c r="FU35" s="23">
        <v>299.5512219761307</v>
      </c>
      <c r="FV35" s="8"/>
      <c r="FW35" s="23" t="s">
        <v>356</v>
      </c>
      <c r="FX35" s="8">
        <f>AM35</f>
        <v>0</v>
      </c>
      <c r="FY35" s="23">
        <v>232.23237632337933</v>
      </c>
      <c r="FZ35" s="8"/>
      <c r="GA35" s="23" t="s">
        <v>356</v>
      </c>
      <c r="GB35" s="8">
        <f>AQ35</f>
        <v>1.2954097436485517</v>
      </c>
      <c r="GC35" s="23">
        <v>261.06074012394646</v>
      </c>
      <c r="GF35" s="8">
        <f t="shared" si="7"/>
        <v>0.4337536270632912</v>
      </c>
      <c r="GG35" s="36">
        <f t="shared" si="2"/>
        <v>264.2814461411522</v>
      </c>
      <c r="GI35" s="23" t="s">
        <v>356</v>
      </c>
      <c r="GJ35" s="26"/>
      <c r="GK35" s="23">
        <v>134.8161058103086</v>
      </c>
      <c r="GL35" s="26"/>
      <c r="GM35" s="23" t="s">
        <v>356</v>
      </c>
      <c r="GO35" s="23">
        <v>130.3828929173294</v>
      </c>
      <c r="GQ35" s="23" t="s">
        <v>356</v>
      </c>
      <c r="GS35" s="23">
        <v>113.44788648566588</v>
      </c>
      <c r="GT35" s="36"/>
      <c r="GU35" s="36"/>
      <c r="GV35" s="23" t="s">
        <v>356</v>
      </c>
      <c r="GW35" s="36">
        <f t="shared" si="6"/>
        <v>126.21562840443464</v>
      </c>
    </row>
    <row r="36" spans="1:205" ht="12.75">
      <c r="A36" s="37">
        <v>228</v>
      </c>
      <c r="B36" s="37" t="s">
        <v>249</v>
      </c>
      <c r="C36" s="1" t="s">
        <v>95</v>
      </c>
      <c r="D36" s="1" t="s">
        <v>96</v>
      </c>
      <c r="E36" s="1" t="s">
        <v>68</v>
      </c>
      <c r="F36" s="1" t="s">
        <v>118</v>
      </c>
      <c r="G36" s="1" t="s">
        <v>85</v>
      </c>
      <c r="H36" s="1" t="s">
        <v>88</v>
      </c>
      <c r="K36" s="1" t="s">
        <v>75</v>
      </c>
      <c r="M36" s="1" t="s">
        <v>97</v>
      </c>
      <c r="O36" s="1" t="s">
        <v>75</v>
      </c>
      <c r="P36" s="1" t="s">
        <v>75</v>
      </c>
      <c r="Q36" s="1" t="s">
        <v>75</v>
      </c>
      <c r="R36" s="1" t="s">
        <v>72</v>
      </c>
      <c r="S36" s="1" t="s">
        <v>75</v>
      </c>
      <c r="T36" s="2">
        <v>32417</v>
      </c>
      <c r="U36" s="1" t="s">
        <v>250</v>
      </c>
      <c r="V36" s="1" t="s">
        <v>167</v>
      </c>
      <c r="AD36" s="1">
        <v>3</v>
      </c>
      <c r="AE36" s="1" t="s">
        <v>180</v>
      </c>
      <c r="AF36" s="1" t="s">
        <v>234</v>
      </c>
      <c r="AH36" s="7">
        <v>223.8254062</v>
      </c>
      <c r="AJ36" s="7">
        <v>206.8827045</v>
      </c>
      <c r="AL36" s="7">
        <v>110.798237</v>
      </c>
      <c r="BF36" s="7">
        <v>180.5021159</v>
      </c>
      <c r="BI36"/>
      <c r="BJ36"/>
      <c r="BK36"/>
      <c r="BL36" s="7" t="s">
        <v>356</v>
      </c>
      <c r="BN36" s="61" t="s">
        <v>356</v>
      </c>
      <c r="BP36" s="61" t="s">
        <v>356</v>
      </c>
      <c r="BR36" s="61" t="s">
        <v>356</v>
      </c>
      <c r="BT36" s="61" t="s">
        <v>356</v>
      </c>
      <c r="BV36" s="61" t="s">
        <v>356</v>
      </c>
      <c r="CD36" s="61" t="s">
        <v>356</v>
      </c>
      <c r="CH36" s="1" t="s">
        <v>356</v>
      </c>
      <c r="CJ36" s="61" t="s">
        <v>356</v>
      </c>
      <c r="CL36" s="61" t="s">
        <v>356</v>
      </c>
      <c r="CN36" s="61" t="s">
        <v>356</v>
      </c>
      <c r="CP36" s="61" t="s">
        <v>356</v>
      </c>
      <c r="CR36" s="61" t="s">
        <v>356</v>
      </c>
      <c r="CZ36" s="61" t="s">
        <v>356</v>
      </c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O36"/>
      <c r="FP36"/>
      <c r="FR36" s="8"/>
      <c r="FT36" s="8"/>
      <c r="FV36" s="8"/>
      <c r="FX36" s="8"/>
      <c r="FZ36" s="8"/>
      <c r="GB36" s="8"/>
      <c r="GF36" s="8"/>
      <c r="GG36" s="36">
        <f t="shared" si="2"/>
      </c>
      <c r="GI36" s="23" t="s">
        <v>356</v>
      </c>
      <c r="GJ36" s="26"/>
      <c r="GK36" s="23" t="s">
        <v>356</v>
      </c>
      <c r="GL36" s="26"/>
      <c r="GM36" s="23" t="s">
        <v>356</v>
      </c>
      <c r="GO36" s="23" t="s">
        <v>356</v>
      </c>
      <c r="GQ36" s="23" t="s">
        <v>356</v>
      </c>
      <c r="GS36" s="23" t="s">
        <v>356</v>
      </c>
      <c r="GT36" s="36"/>
      <c r="GU36" s="36"/>
      <c r="GV36" s="23" t="s">
        <v>356</v>
      </c>
      <c r="GW36" s="36">
        <f t="shared" si="6"/>
      </c>
    </row>
    <row r="37" spans="1:205" ht="12.75">
      <c r="A37" s="37">
        <v>228</v>
      </c>
      <c r="B37" s="37" t="s">
        <v>281</v>
      </c>
      <c r="C37" s="1" t="s">
        <v>95</v>
      </c>
      <c r="D37" s="1" t="s">
        <v>96</v>
      </c>
      <c r="E37" s="1" t="s">
        <v>68</v>
      </c>
      <c r="F37" s="1" t="s">
        <v>118</v>
      </c>
      <c r="G37" s="1" t="s">
        <v>85</v>
      </c>
      <c r="H37" s="1" t="s">
        <v>88</v>
      </c>
      <c r="K37" s="1" t="s">
        <v>75</v>
      </c>
      <c r="M37" s="1" t="s">
        <v>97</v>
      </c>
      <c r="O37" s="1" t="s">
        <v>75</v>
      </c>
      <c r="P37" s="1" t="s">
        <v>75</v>
      </c>
      <c r="Q37" s="1" t="s">
        <v>75</v>
      </c>
      <c r="R37" s="1" t="s">
        <v>72</v>
      </c>
      <c r="S37" s="1" t="s">
        <v>75</v>
      </c>
      <c r="T37" s="2">
        <v>32417</v>
      </c>
      <c r="U37" s="1" t="s">
        <v>282</v>
      </c>
      <c r="V37" s="1" t="s">
        <v>167</v>
      </c>
      <c r="AD37" s="1">
        <v>3</v>
      </c>
      <c r="AE37" s="1" t="s">
        <v>180</v>
      </c>
      <c r="AF37" s="1" t="s">
        <v>234</v>
      </c>
      <c r="AH37" s="7">
        <v>1964.8502</v>
      </c>
      <c r="AJ37" s="7">
        <v>616.7709804</v>
      </c>
      <c r="AL37" s="7">
        <v>1866.382504</v>
      </c>
      <c r="AT37" s="7">
        <v>302.7385559</v>
      </c>
      <c r="AV37" s="7">
        <v>622.0033102</v>
      </c>
      <c r="BF37" s="7">
        <v>1074.54911</v>
      </c>
      <c r="BI37"/>
      <c r="BJ37"/>
      <c r="BK37"/>
      <c r="BL37" s="7" t="s">
        <v>356</v>
      </c>
      <c r="BN37" s="61" t="s">
        <v>356</v>
      </c>
      <c r="BP37" s="61" t="s">
        <v>356</v>
      </c>
      <c r="BR37" s="61" t="s">
        <v>356</v>
      </c>
      <c r="BT37" s="61" t="s">
        <v>356</v>
      </c>
      <c r="BV37" s="61" t="s">
        <v>356</v>
      </c>
      <c r="CD37" s="61" t="s">
        <v>356</v>
      </c>
      <c r="CH37" s="1" t="s">
        <v>356</v>
      </c>
      <c r="CJ37" s="61" t="s">
        <v>356</v>
      </c>
      <c r="CL37" s="61" t="s">
        <v>356</v>
      </c>
      <c r="CN37" s="61" t="s">
        <v>356</v>
      </c>
      <c r="CP37" s="61" t="s">
        <v>356</v>
      </c>
      <c r="CR37" s="61" t="s">
        <v>356</v>
      </c>
      <c r="CZ37" s="61" t="s">
        <v>356</v>
      </c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O37"/>
      <c r="FP37"/>
      <c r="FR37" s="8"/>
      <c r="FT37" s="8"/>
      <c r="FV37" s="8"/>
      <c r="FX37" s="8"/>
      <c r="FZ37" s="8"/>
      <c r="GB37" s="8"/>
      <c r="GF37" s="8"/>
      <c r="GG37" s="36">
        <f t="shared" si="2"/>
      </c>
      <c r="GI37" s="23" t="s">
        <v>356</v>
      </c>
      <c r="GJ37" s="26"/>
      <c r="GK37" s="23" t="s">
        <v>356</v>
      </c>
      <c r="GL37" s="26"/>
      <c r="GM37" s="23" t="s">
        <v>356</v>
      </c>
      <c r="GO37" s="23" t="s">
        <v>356</v>
      </c>
      <c r="GQ37" s="23" t="s">
        <v>356</v>
      </c>
      <c r="GS37" s="23" t="s">
        <v>356</v>
      </c>
      <c r="GT37" s="36"/>
      <c r="GU37" s="36"/>
      <c r="GV37" s="23" t="s">
        <v>356</v>
      </c>
      <c r="GW37" s="36">
        <f t="shared" si="6"/>
      </c>
    </row>
    <row r="38" spans="1:205" ht="12.75">
      <c r="A38" s="37">
        <v>300</v>
      </c>
      <c r="B38" s="37" t="s">
        <v>148</v>
      </c>
      <c r="C38" s="1" t="s">
        <v>105</v>
      </c>
      <c r="D38" s="1" t="s">
        <v>106</v>
      </c>
      <c r="E38" s="1" t="s">
        <v>68</v>
      </c>
      <c r="F38" s="1" t="s">
        <v>118</v>
      </c>
      <c r="G38" s="1" t="s">
        <v>85</v>
      </c>
      <c r="H38" s="1" t="s">
        <v>88</v>
      </c>
      <c r="K38" s="1" t="s">
        <v>75</v>
      </c>
      <c r="M38" s="1" t="s">
        <v>97</v>
      </c>
      <c r="O38" s="1" t="s">
        <v>75</v>
      </c>
      <c r="P38" s="1" t="s">
        <v>75</v>
      </c>
      <c r="Q38" s="1" t="s">
        <v>75</v>
      </c>
      <c r="R38" s="1" t="s">
        <v>72</v>
      </c>
      <c r="S38" s="1" t="s">
        <v>75</v>
      </c>
      <c r="T38" s="2">
        <v>36069</v>
      </c>
      <c r="U38" s="1" t="s">
        <v>149</v>
      </c>
      <c r="V38" s="1" t="s">
        <v>116</v>
      </c>
      <c r="W38" s="10" t="s">
        <v>116</v>
      </c>
      <c r="X38" s="10"/>
      <c r="Y38" s="1">
        <v>3</v>
      </c>
      <c r="Z38" s="1">
        <v>3</v>
      </c>
      <c r="AD38" s="1">
        <v>1</v>
      </c>
      <c r="AE38" s="1" t="s">
        <v>413</v>
      </c>
      <c r="AH38" s="7">
        <v>1202.555556</v>
      </c>
      <c r="AJ38" s="7">
        <v>885.7413793</v>
      </c>
      <c r="AL38" s="7">
        <v>950.0166667</v>
      </c>
      <c r="BF38" s="7">
        <v>1012.771201</v>
      </c>
      <c r="BI38">
        <v>1</v>
      </c>
      <c r="BJ38" t="s">
        <v>413</v>
      </c>
      <c r="BK38"/>
      <c r="BL38" s="7" t="s">
        <v>356</v>
      </c>
      <c r="BM38" s="61">
        <v>99.12894208</v>
      </c>
      <c r="BN38" s="61" t="s">
        <v>356</v>
      </c>
      <c r="BO38" s="61">
        <v>99.40824729</v>
      </c>
      <c r="BP38" s="61" t="s">
        <v>356</v>
      </c>
      <c r="BQ38" s="61">
        <v>99.34385812</v>
      </c>
      <c r="BR38" s="61" t="s">
        <v>356</v>
      </c>
      <c r="BT38" s="61" t="s">
        <v>356</v>
      </c>
      <c r="BV38" s="61" t="s">
        <v>356</v>
      </c>
      <c r="CD38" s="61" t="s">
        <v>356</v>
      </c>
      <c r="CE38" s="61">
        <v>99.29674918</v>
      </c>
      <c r="CH38" s="1" t="s">
        <v>356</v>
      </c>
      <c r="CI38" s="61">
        <v>99.12894208</v>
      </c>
      <c r="CJ38" s="61" t="s">
        <v>356</v>
      </c>
      <c r="CK38" s="61">
        <v>99.40824729</v>
      </c>
      <c r="CL38" s="61" t="s">
        <v>356</v>
      </c>
      <c r="CM38" s="61">
        <v>99.34385812</v>
      </c>
      <c r="CN38" s="61" t="s">
        <v>356</v>
      </c>
      <c r="CP38" s="61" t="s">
        <v>356</v>
      </c>
      <c r="CR38" s="61" t="s">
        <v>356</v>
      </c>
      <c r="CZ38" s="61" t="s">
        <v>356</v>
      </c>
      <c r="DA38" s="61">
        <v>99.29674918</v>
      </c>
      <c r="DD38" s="7">
        <v>32202.4</v>
      </c>
      <c r="DE38" s="7">
        <v>93965.7</v>
      </c>
      <c r="DF38" s="7">
        <v>17745.1</v>
      </c>
      <c r="DH38" s="7">
        <v>99.6</v>
      </c>
      <c r="DI38" s="7">
        <v>144012.8</v>
      </c>
      <c r="DK38" s="8">
        <v>138056.9</v>
      </c>
      <c r="DM38" s="8">
        <v>149681</v>
      </c>
      <c r="DO38" s="8">
        <v>144788.3</v>
      </c>
      <c r="EI38" s="8">
        <v>144012.8</v>
      </c>
      <c r="EJ38">
        <v>0</v>
      </c>
      <c r="EK38">
        <v>121147.8</v>
      </c>
      <c r="EL38">
        <v>0</v>
      </c>
      <c r="EM38">
        <v>131068</v>
      </c>
      <c r="EN38">
        <v>0</v>
      </c>
      <c r="EO38">
        <v>126704.8</v>
      </c>
      <c r="EP38" t="s">
        <v>356</v>
      </c>
      <c r="EQ38" t="s">
        <v>356</v>
      </c>
      <c r="ER38" t="s">
        <v>356</v>
      </c>
      <c r="ES38" t="s">
        <v>356</v>
      </c>
      <c r="ET38" t="s">
        <v>356</v>
      </c>
      <c r="EU38" t="s">
        <v>356</v>
      </c>
      <c r="EV38" t="s">
        <v>356</v>
      </c>
      <c r="EW38" t="s">
        <v>356</v>
      </c>
      <c r="EX38" t="s">
        <v>356</v>
      </c>
      <c r="EY38" t="s">
        <v>356</v>
      </c>
      <c r="EZ38" t="s">
        <v>356</v>
      </c>
      <c r="FA38" t="s">
        <v>356</v>
      </c>
      <c r="FB38" t="s">
        <v>356</v>
      </c>
      <c r="FC38" t="s">
        <v>356</v>
      </c>
      <c r="FD38" t="s">
        <v>356</v>
      </c>
      <c r="FE38" t="s">
        <v>356</v>
      </c>
      <c r="FF38" t="s">
        <v>356</v>
      </c>
      <c r="FG38" t="s">
        <v>356</v>
      </c>
      <c r="FH38">
        <v>0</v>
      </c>
      <c r="FI38">
        <v>126168.1</v>
      </c>
      <c r="FJ38" s="26">
        <v>218.629452</v>
      </c>
      <c r="FL38" s="26">
        <v>1.904274</v>
      </c>
      <c r="FM38" s="26">
        <v>220.53</v>
      </c>
      <c r="FN38" s="26">
        <v>298.918361</v>
      </c>
      <c r="FO38">
        <v>1</v>
      </c>
      <c r="FP38" t="s">
        <v>413</v>
      </c>
      <c r="FR38" s="8">
        <f>AG38</f>
        <v>0</v>
      </c>
      <c r="FS38" s="23">
        <v>1301.4525962606456</v>
      </c>
      <c r="FT38" s="8">
        <f>AI38</f>
        <v>0</v>
      </c>
      <c r="FU38" s="23">
        <v>879.9067610231097</v>
      </c>
      <c r="FV38" s="8">
        <f>AK38</f>
        <v>0</v>
      </c>
      <c r="FW38" s="23">
        <v>973.999480174743</v>
      </c>
      <c r="FX38" s="8"/>
      <c r="FY38" s="23" t="s">
        <v>356</v>
      </c>
      <c r="FZ38" s="8"/>
      <c r="GA38" s="23" t="s">
        <v>356</v>
      </c>
      <c r="GB38" s="8"/>
      <c r="GC38" s="23" t="s">
        <v>356</v>
      </c>
      <c r="GF38" s="8">
        <f t="shared" si="7"/>
        <v>0</v>
      </c>
      <c r="GG38" s="36">
        <f t="shared" si="2"/>
        <v>1051.7862791528328</v>
      </c>
      <c r="GH38" s="26">
        <f>EJ38</f>
        <v>0</v>
      </c>
      <c r="GI38" s="23">
        <v>149.41056919161565</v>
      </c>
      <c r="GJ38" s="26">
        <f>EL38</f>
        <v>0</v>
      </c>
      <c r="GK38" s="23">
        <v>148.69501164145373</v>
      </c>
      <c r="GL38" s="26">
        <f>EN38</f>
        <v>0</v>
      </c>
      <c r="GM38" s="23">
        <v>148.44342509804932</v>
      </c>
      <c r="GO38" s="23" t="s">
        <v>356</v>
      </c>
      <c r="GQ38" s="23" t="s">
        <v>356</v>
      </c>
      <c r="GS38" s="23" t="s">
        <v>356</v>
      </c>
      <c r="GT38" s="36"/>
      <c r="GU38" s="36"/>
      <c r="GV38" s="23" t="s">
        <v>356</v>
      </c>
      <c r="GW38" s="36">
        <f t="shared" si="6"/>
        <v>148.84966864370622</v>
      </c>
    </row>
    <row r="39" spans="1:205" ht="12.75">
      <c r="A39" s="37">
        <v>300</v>
      </c>
      <c r="B39" s="37" t="s">
        <v>268</v>
      </c>
      <c r="C39" s="1" t="s">
        <v>105</v>
      </c>
      <c r="D39" s="1" t="s">
        <v>106</v>
      </c>
      <c r="E39" s="1" t="s">
        <v>68</v>
      </c>
      <c r="F39" s="1" t="s">
        <v>118</v>
      </c>
      <c r="G39" s="1" t="s">
        <v>85</v>
      </c>
      <c r="H39" s="1" t="s">
        <v>88</v>
      </c>
      <c r="K39" s="1" t="s">
        <v>75</v>
      </c>
      <c r="M39" s="1" t="s">
        <v>97</v>
      </c>
      <c r="O39" s="1" t="s">
        <v>75</v>
      </c>
      <c r="P39" s="1" t="s">
        <v>75</v>
      </c>
      <c r="Q39" s="1" t="s">
        <v>75</v>
      </c>
      <c r="R39" s="1" t="s">
        <v>72</v>
      </c>
      <c r="S39" s="1" t="s">
        <v>75</v>
      </c>
      <c r="T39" s="2">
        <v>36069</v>
      </c>
      <c r="U39" s="1" t="s">
        <v>166</v>
      </c>
      <c r="V39" s="1" t="s">
        <v>175</v>
      </c>
      <c r="AD39" s="1">
        <v>1</v>
      </c>
      <c r="AE39" s="1" t="s">
        <v>167</v>
      </c>
      <c r="AH39" s="7">
        <v>464.2047244</v>
      </c>
      <c r="AJ39" s="7">
        <v>436.5245902</v>
      </c>
      <c r="AL39" s="7">
        <v>674.8</v>
      </c>
      <c r="BF39" s="7">
        <v>525.1764382</v>
      </c>
      <c r="BI39"/>
      <c r="BJ39"/>
      <c r="BK39"/>
      <c r="BL39" s="7" t="s">
        <v>356</v>
      </c>
      <c r="BN39" s="61" t="s">
        <v>356</v>
      </c>
      <c r="BP39" s="61" t="s">
        <v>356</v>
      </c>
      <c r="BR39" s="61" t="s">
        <v>356</v>
      </c>
      <c r="BT39" s="61" t="s">
        <v>356</v>
      </c>
      <c r="BV39" s="61" t="s">
        <v>356</v>
      </c>
      <c r="CD39" s="61" t="s">
        <v>356</v>
      </c>
      <c r="CH39" s="1" t="s">
        <v>356</v>
      </c>
      <c r="CJ39" s="61" t="s">
        <v>356</v>
      </c>
      <c r="CL39" s="61" t="s">
        <v>356</v>
      </c>
      <c r="CN39" s="61" t="s">
        <v>356</v>
      </c>
      <c r="CP39" s="61" t="s">
        <v>356</v>
      </c>
      <c r="CR39" s="61" t="s">
        <v>356</v>
      </c>
      <c r="CZ39" s="61" t="s">
        <v>356</v>
      </c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 s="26">
        <v>194.626176</v>
      </c>
      <c r="FL39" s="26">
        <v>19.04274</v>
      </c>
      <c r="FM39" s="26">
        <v>213.67</v>
      </c>
      <c r="FN39" s="26">
        <v>294.2432381</v>
      </c>
      <c r="FO39"/>
      <c r="FP39"/>
      <c r="FR39" s="8"/>
      <c r="FT39" s="8"/>
      <c r="FV39" s="8"/>
      <c r="FX39" s="8"/>
      <c r="FZ39" s="8"/>
      <c r="GB39" s="8"/>
      <c r="GF39" s="8"/>
      <c r="GG39" s="36">
        <f t="shared" si="2"/>
      </c>
      <c r="GI39" s="23" t="s">
        <v>356</v>
      </c>
      <c r="GJ39" s="26"/>
      <c r="GK39" s="23" t="s">
        <v>356</v>
      </c>
      <c r="GL39" s="26"/>
      <c r="GM39" s="23" t="s">
        <v>356</v>
      </c>
      <c r="GO39" s="23" t="s">
        <v>356</v>
      </c>
      <c r="GQ39" s="23" t="s">
        <v>356</v>
      </c>
      <c r="GS39" s="23" t="s">
        <v>356</v>
      </c>
      <c r="GT39" s="36"/>
      <c r="GU39" s="36"/>
      <c r="GV39" s="23" t="s">
        <v>356</v>
      </c>
      <c r="GW39" s="36">
        <f t="shared" si="6"/>
      </c>
    </row>
    <row r="40" spans="1:205" ht="12.75">
      <c r="A40" s="37">
        <v>300</v>
      </c>
      <c r="B40" s="37" t="s">
        <v>290</v>
      </c>
      <c r="C40" s="1" t="s">
        <v>105</v>
      </c>
      <c r="D40" s="1" t="s">
        <v>106</v>
      </c>
      <c r="E40" s="1" t="s">
        <v>68</v>
      </c>
      <c r="F40" s="1" t="s">
        <v>118</v>
      </c>
      <c r="G40" s="1" t="s">
        <v>85</v>
      </c>
      <c r="H40" s="1" t="s">
        <v>88</v>
      </c>
      <c r="K40" s="1" t="s">
        <v>75</v>
      </c>
      <c r="M40" s="1" t="s">
        <v>97</v>
      </c>
      <c r="O40" s="1" t="s">
        <v>75</v>
      </c>
      <c r="P40" s="1" t="s">
        <v>75</v>
      </c>
      <c r="Q40" s="1" t="s">
        <v>75</v>
      </c>
      <c r="R40" s="1" t="s">
        <v>72</v>
      </c>
      <c r="S40" s="1" t="s">
        <v>75</v>
      </c>
      <c r="T40" s="2">
        <v>33744</v>
      </c>
      <c r="U40" s="1" t="s">
        <v>271</v>
      </c>
      <c r="V40" s="1" t="s">
        <v>129</v>
      </c>
      <c r="W40" s="10" t="s">
        <v>116</v>
      </c>
      <c r="X40" s="10"/>
      <c r="Y40" s="1">
        <v>3</v>
      </c>
      <c r="Z40" s="1">
        <v>3</v>
      </c>
      <c r="AD40" s="1">
        <v>2</v>
      </c>
      <c r="AE40" s="1" t="s">
        <v>413</v>
      </c>
      <c r="AH40" s="7">
        <v>4786.513276</v>
      </c>
      <c r="AJ40" s="7">
        <v>2969.207394</v>
      </c>
      <c r="AL40" s="7">
        <v>865.1581391</v>
      </c>
      <c r="AN40" s="7">
        <v>671.3266298</v>
      </c>
      <c r="BF40" s="7">
        <v>2323.05136</v>
      </c>
      <c r="BI40">
        <v>2</v>
      </c>
      <c r="BJ40" t="s">
        <v>413</v>
      </c>
      <c r="BK40"/>
      <c r="BL40" s="7" t="s">
        <v>356</v>
      </c>
      <c r="BM40" s="61">
        <v>98.88718605</v>
      </c>
      <c r="BN40" s="61" t="s">
        <v>356</v>
      </c>
      <c r="BO40" s="61">
        <v>99.39139236</v>
      </c>
      <c r="BP40" s="61" t="s">
        <v>356</v>
      </c>
      <c r="BQ40" s="61">
        <v>99.80760539</v>
      </c>
      <c r="BR40" s="61" t="s">
        <v>356</v>
      </c>
      <c r="BS40" s="61">
        <v>99.85490012</v>
      </c>
      <c r="BT40" s="61" t="s">
        <v>356</v>
      </c>
      <c r="BV40" s="61" t="s">
        <v>356</v>
      </c>
      <c r="CD40" s="61" t="s">
        <v>356</v>
      </c>
      <c r="CE40" s="61">
        <v>99.49232353</v>
      </c>
      <c r="CH40" s="1" t="s">
        <v>356</v>
      </c>
      <c r="CI40" s="61">
        <v>98.88718605</v>
      </c>
      <c r="CJ40" s="61" t="s">
        <v>356</v>
      </c>
      <c r="CK40" s="61">
        <v>99.39139236</v>
      </c>
      <c r="CL40" s="61" t="s">
        <v>356</v>
      </c>
      <c r="CM40" s="61">
        <v>99.80760539</v>
      </c>
      <c r="CN40" s="61" t="s">
        <v>356</v>
      </c>
      <c r="CO40" s="61">
        <v>99.85490012</v>
      </c>
      <c r="CP40" s="61" t="s">
        <v>356</v>
      </c>
      <c r="CR40" s="61" t="s">
        <v>356</v>
      </c>
      <c r="CZ40" s="61" t="s">
        <v>356</v>
      </c>
      <c r="DA40" s="61">
        <v>99.49232353</v>
      </c>
      <c r="DE40" s="7">
        <v>454594.2</v>
      </c>
      <c r="DF40" s="7">
        <v>2966.3</v>
      </c>
      <c r="DG40" s="7">
        <v>24.6</v>
      </c>
      <c r="DI40" s="7">
        <v>457585</v>
      </c>
      <c r="DK40" s="8">
        <v>430127</v>
      </c>
      <c r="DM40" s="8">
        <v>487868.9</v>
      </c>
      <c r="DO40" s="8">
        <v>449679</v>
      </c>
      <c r="DQ40" s="8">
        <v>462665.2</v>
      </c>
      <c r="EI40" s="8">
        <v>457585</v>
      </c>
      <c r="EJ40">
        <v>0</v>
      </c>
      <c r="EK40">
        <v>428064.1</v>
      </c>
      <c r="EL40">
        <v>0</v>
      </c>
      <c r="EM40">
        <v>486970.3</v>
      </c>
      <c r="EN40">
        <v>0</v>
      </c>
      <c r="EO40">
        <v>443340.5</v>
      </c>
      <c r="EP40">
        <v>0</v>
      </c>
      <c r="EQ40">
        <v>460001.7</v>
      </c>
      <c r="ER40" t="s">
        <v>356</v>
      </c>
      <c r="ES40" t="s">
        <v>356</v>
      </c>
      <c r="ET40" t="s">
        <v>356</v>
      </c>
      <c r="EU40" t="s">
        <v>356</v>
      </c>
      <c r="EV40" t="s">
        <v>356</v>
      </c>
      <c r="EW40" t="s">
        <v>356</v>
      </c>
      <c r="EX40" t="s">
        <v>356</v>
      </c>
      <c r="EY40" t="s">
        <v>356</v>
      </c>
      <c r="EZ40" t="s">
        <v>356</v>
      </c>
      <c r="FA40" t="s">
        <v>356</v>
      </c>
      <c r="FB40" t="s">
        <v>356</v>
      </c>
      <c r="FC40" t="s">
        <v>356</v>
      </c>
      <c r="FD40" t="s">
        <v>356</v>
      </c>
      <c r="FE40" t="s">
        <v>356</v>
      </c>
      <c r="FF40" t="s">
        <v>356</v>
      </c>
      <c r="FG40" t="s">
        <v>356</v>
      </c>
      <c r="FH40">
        <v>0</v>
      </c>
      <c r="FI40">
        <v>454594.2</v>
      </c>
      <c r="FJ40" s="26">
        <v>160.175</v>
      </c>
      <c r="FK40" s="26">
        <v>11.25</v>
      </c>
      <c r="FM40" s="26">
        <v>171.43</v>
      </c>
      <c r="FN40" s="26">
        <v>246.7955873</v>
      </c>
      <c r="FO40">
        <v>2</v>
      </c>
      <c r="FP40" t="s">
        <v>413</v>
      </c>
      <c r="FR40" s="8">
        <f>AG40</f>
        <v>0</v>
      </c>
      <c r="FS40" s="23">
        <v>6152.037059528691</v>
      </c>
      <c r="FT40" s="8">
        <f>AI40</f>
        <v>0</v>
      </c>
      <c r="FU40" s="23">
        <v>3483.077679721078</v>
      </c>
      <c r="FV40" s="8">
        <f>AK40</f>
        <v>0</v>
      </c>
      <c r="FW40" s="23">
        <v>1259.8378479098787</v>
      </c>
      <c r="FX40" s="8">
        <f>AM40</f>
        <v>0</v>
      </c>
      <c r="FY40" s="23">
        <v>862.1611568728582</v>
      </c>
      <c r="FZ40" s="8"/>
      <c r="GA40" s="23" t="s">
        <v>356</v>
      </c>
      <c r="GB40" s="8"/>
      <c r="GC40" s="23" t="s">
        <v>356</v>
      </c>
      <c r="GF40" s="8">
        <f t="shared" si="7"/>
        <v>0</v>
      </c>
      <c r="GG40" s="36">
        <f t="shared" si="2"/>
        <v>2939.278436008127</v>
      </c>
      <c r="GH40" s="26">
        <f>EJ40</f>
        <v>0</v>
      </c>
      <c r="GI40" s="23">
        <v>552.8360836533972</v>
      </c>
      <c r="GJ40" s="26">
        <f>EL40</f>
        <v>0</v>
      </c>
      <c r="GK40" s="23">
        <v>572.3026545840049</v>
      </c>
      <c r="GL40" s="26">
        <f>EN40</f>
        <v>0</v>
      </c>
      <c r="GM40" s="23">
        <v>654.8197207343384</v>
      </c>
      <c r="GN40" s="26">
        <f>EP40</f>
        <v>0</v>
      </c>
      <c r="GO40" s="23">
        <v>594.1846105405716</v>
      </c>
      <c r="GQ40" s="23" t="s">
        <v>356</v>
      </c>
      <c r="GS40" s="23" t="s">
        <v>356</v>
      </c>
      <c r="GT40" s="36"/>
      <c r="GU40" s="36"/>
      <c r="GV40" s="23" t="s">
        <v>356</v>
      </c>
      <c r="GW40" s="36">
        <f t="shared" si="6"/>
        <v>593.535767378078</v>
      </c>
    </row>
    <row r="41" spans="1:205" ht="12.75">
      <c r="A41" s="37">
        <v>300</v>
      </c>
      <c r="B41" s="37" t="s">
        <v>226</v>
      </c>
      <c r="C41" s="1" t="s">
        <v>105</v>
      </c>
      <c r="D41" s="1" t="s">
        <v>106</v>
      </c>
      <c r="E41" s="1" t="s">
        <v>68</v>
      </c>
      <c r="F41" s="1" t="s">
        <v>118</v>
      </c>
      <c r="G41" s="1" t="s">
        <v>85</v>
      </c>
      <c r="H41" s="1" t="s">
        <v>88</v>
      </c>
      <c r="K41" s="1" t="s">
        <v>75</v>
      </c>
      <c r="M41" s="1" t="s">
        <v>97</v>
      </c>
      <c r="O41" s="1" t="s">
        <v>75</v>
      </c>
      <c r="P41" s="1" t="s">
        <v>75</v>
      </c>
      <c r="Q41" s="1" t="s">
        <v>75</v>
      </c>
      <c r="R41" s="1" t="s">
        <v>72</v>
      </c>
      <c r="S41" s="1" t="s">
        <v>75</v>
      </c>
      <c r="T41" s="2">
        <v>31898</v>
      </c>
      <c r="U41" s="1" t="s">
        <v>227</v>
      </c>
      <c r="V41" s="1" t="s">
        <v>175</v>
      </c>
      <c r="AD41" s="1">
        <v>3</v>
      </c>
      <c r="AE41" s="1" t="s">
        <v>180</v>
      </c>
      <c r="AF41" s="1" t="s">
        <v>228</v>
      </c>
      <c r="AH41" s="7">
        <v>95.23588199</v>
      </c>
      <c r="AJ41" s="7">
        <v>68.91936092</v>
      </c>
      <c r="AL41" s="7">
        <v>98.60849362</v>
      </c>
      <c r="BF41" s="7">
        <v>87.58791217</v>
      </c>
      <c r="BI41"/>
      <c r="BJ41"/>
      <c r="BK41"/>
      <c r="BL41" s="7" t="s">
        <v>356</v>
      </c>
      <c r="BN41" s="61" t="s">
        <v>356</v>
      </c>
      <c r="BP41" s="61" t="s">
        <v>356</v>
      </c>
      <c r="BR41" s="61" t="s">
        <v>356</v>
      </c>
      <c r="BT41" s="61" t="s">
        <v>356</v>
      </c>
      <c r="BV41" s="61" t="s">
        <v>356</v>
      </c>
      <c r="CD41" s="61" t="s">
        <v>356</v>
      </c>
      <c r="CH41" s="1" t="s">
        <v>356</v>
      </c>
      <c r="CJ41" s="61" t="s">
        <v>356</v>
      </c>
      <c r="CL41" s="61" t="s">
        <v>356</v>
      </c>
      <c r="CN41" s="61" t="s">
        <v>356</v>
      </c>
      <c r="CP41" s="61" t="s">
        <v>356</v>
      </c>
      <c r="CR41" s="61" t="s">
        <v>356</v>
      </c>
      <c r="CZ41" s="61" t="s">
        <v>356</v>
      </c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O41"/>
      <c r="FP41"/>
      <c r="FR41" s="8"/>
      <c r="FT41" s="8"/>
      <c r="FV41" s="8"/>
      <c r="FX41" s="8"/>
      <c r="FZ41" s="8"/>
      <c r="GB41" s="8"/>
      <c r="GF41" s="8"/>
      <c r="GI41" s="23" t="s">
        <v>356</v>
      </c>
      <c r="GJ41" s="26"/>
      <c r="GK41" s="23" t="s">
        <v>356</v>
      </c>
      <c r="GL41" s="26"/>
      <c r="GM41" s="23" t="s">
        <v>356</v>
      </c>
      <c r="GO41" s="23" t="s">
        <v>356</v>
      </c>
      <c r="GQ41" s="23" t="s">
        <v>356</v>
      </c>
      <c r="GS41" s="23" t="s">
        <v>356</v>
      </c>
      <c r="GT41" s="36"/>
      <c r="GU41" s="36"/>
      <c r="GV41" s="23" t="s">
        <v>356</v>
      </c>
      <c r="GW41" s="36">
        <f t="shared" si="6"/>
      </c>
    </row>
    <row r="42" spans="1:205" ht="12.75">
      <c r="A42" s="37">
        <v>300</v>
      </c>
      <c r="B42" s="37" t="s">
        <v>254</v>
      </c>
      <c r="C42" s="1" t="s">
        <v>105</v>
      </c>
      <c r="D42" s="1" t="s">
        <v>106</v>
      </c>
      <c r="E42" s="1" t="s">
        <v>68</v>
      </c>
      <c r="F42" s="1" t="s">
        <v>118</v>
      </c>
      <c r="G42" s="1" t="s">
        <v>85</v>
      </c>
      <c r="H42" s="1" t="s">
        <v>88</v>
      </c>
      <c r="K42" s="1" t="s">
        <v>75</v>
      </c>
      <c r="M42" s="1" t="s">
        <v>97</v>
      </c>
      <c r="O42" s="1" t="s">
        <v>75</v>
      </c>
      <c r="P42" s="1" t="s">
        <v>75</v>
      </c>
      <c r="Q42" s="1" t="s">
        <v>75</v>
      </c>
      <c r="R42" s="1" t="s">
        <v>72</v>
      </c>
      <c r="S42" s="1" t="s">
        <v>75</v>
      </c>
      <c r="T42" s="2">
        <v>31898</v>
      </c>
      <c r="U42" s="1" t="s">
        <v>255</v>
      </c>
      <c r="V42" s="1" t="s">
        <v>129</v>
      </c>
      <c r="AD42" s="1">
        <v>3</v>
      </c>
      <c r="AE42" s="1" t="s">
        <v>180</v>
      </c>
      <c r="AF42" s="1" t="s">
        <v>228</v>
      </c>
      <c r="AH42" s="7">
        <v>300.2313463</v>
      </c>
      <c r="AJ42" s="7">
        <v>38.62130363</v>
      </c>
      <c r="AL42" s="7">
        <v>319.0228757</v>
      </c>
      <c r="BF42" s="7">
        <v>219.2918419</v>
      </c>
      <c r="BI42">
        <v>3</v>
      </c>
      <c r="BJ42" t="s">
        <v>180</v>
      </c>
      <c r="BK42" t="s">
        <v>228</v>
      </c>
      <c r="BL42" s="7" t="s">
        <v>356</v>
      </c>
      <c r="BM42" s="61">
        <v>40.4893268</v>
      </c>
      <c r="BN42" s="61" t="s">
        <v>356</v>
      </c>
      <c r="BO42" s="61">
        <v>99.88558312</v>
      </c>
      <c r="BP42" s="61" t="s">
        <v>356</v>
      </c>
      <c r="BR42" s="61" t="s">
        <v>356</v>
      </c>
      <c r="BT42" s="61" t="s">
        <v>356</v>
      </c>
      <c r="BV42" s="61" t="s">
        <v>356</v>
      </c>
      <c r="CD42" s="61" t="s">
        <v>356</v>
      </c>
      <c r="CE42" s="61">
        <v>98.08435241</v>
      </c>
      <c r="CH42" s="1" t="s">
        <v>356</v>
      </c>
      <c r="CI42" s="61">
        <v>40.4893268</v>
      </c>
      <c r="CJ42" s="61" t="s">
        <v>356</v>
      </c>
      <c r="CK42" s="61">
        <v>99.88558312</v>
      </c>
      <c r="CL42" s="61" t="s">
        <v>356</v>
      </c>
      <c r="CN42" s="61" t="s">
        <v>356</v>
      </c>
      <c r="CP42" s="61" t="s">
        <v>356</v>
      </c>
      <c r="CR42" s="61" t="s">
        <v>356</v>
      </c>
      <c r="CZ42" s="61" t="s">
        <v>356</v>
      </c>
      <c r="DA42" s="61">
        <v>98.08435241</v>
      </c>
      <c r="DD42" s="7">
        <v>11447.4</v>
      </c>
      <c r="DI42" s="7">
        <v>11447.4</v>
      </c>
      <c r="DK42" s="8">
        <v>504.5</v>
      </c>
      <c r="DM42" s="8">
        <v>33754.9</v>
      </c>
      <c r="DN42" s="8">
        <v>100</v>
      </c>
      <c r="DO42" s="8">
        <v>82.7</v>
      </c>
      <c r="EI42" s="8">
        <v>11447.4</v>
      </c>
      <c r="EJ42">
        <v>0</v>
      </c>
      <c r="EK42">
        <v>504.5</v>
      </c>
      <c r="EL42">
        <v>0</v>
      </c>
      <c r="EM42">
        <v>33754.9</v>
      </c>
      <c r="EN42">
        <v>100</v>
      </c>
      <c r="EO42">
        <v>82.7</v>
      </c>
      <c r="EP42" t="s">
        <v>356</v>
      </c>
      <c r="EQ42" t="s">
        <v>356</v>
      </c>
      <c r="ER42" t="s">
        <v>356</v>
      </c>
      <c r="ES42" t="s">
        <v>356</v>
      </c>
      <c r="ET42" t="s">
        <v>356</v>
      </c>
      <c r="EU42" t="s">
        <v>356</v>
      </c>
      <c r="EV42" t="s">
        <v>356</v>
      </c>
      <c r="EW42" t="s">
        <v>356</v>
      </c>
      <c r="EX42" t="s">
        <v>356</v>
      </c>
      <c r="EY42" t="s">
        <v>356</v>
      </c>
      <c r="EZ42" t="s">
        <v>356</v>
      </c>
      <c r="FA42" t="s">
        <v>356</v>
      </c>
      <c r="FB42" t="s">
        <v>356</v>
      </c>
      <c r="FC42" t="s">
        <v>356</v>
      </c>
      <c r="FD42" t="s">
        <v>356</v>
      </c>
      <c r="FE42" t="s">
        <v>356</v>
      </c>
      <c r="FF42" t="s">
        <v>356</v>
      </c>
      <c r="FG42" t="s">
        <v>356</v>
      </c>
      <c r="FH42">
        <v>0</v>
      </c>
      <c r="FI42">
        <v>11447.4</v>
      </c>
      <c r="FO42"/>
      <c r="FP42"/>
      <c r="FR42" s="8"/>
      <c r="FT42" s="8"/>
      <c r="FV42" s="8"/>
      <c r="FX42" s="8"/>
      <c r="FZ42" s="8"/>
      <c r="GB42" s="8"/>
      <c r="GF42" s="8"/>
      <c r="GI42" s="23" t="s">
        <v>356</v>
      </c>
      <c r="GJ42" s="26"/>
      <c r="GK42" s="23" t="s">
        <v>356</v>
      </c>
      <c r="GL42" s="26"/>
      <c r="GM42" s="23" t="s">
        <v>356</v>
      </c>
      <c r="GO42" s="23" t="s">
        <v>356</v>
      </c>
      <c r="GQ42" s="23" t="s">
        <v>356</v>
      </c>
      <c r="GS42" s="23" t="s">
        <v>356</v>
      </c>
      <c r="GT42" s="36"/>
      <c r="GU42" s="36"/>
      <c r="GV42" s="23" t="s">
        <v>356</v>
      </c>
      <c r="GW42" s="36">
        <f t="shared" si="6"/>
      </c>
    </row>
    <row r="43" spans="1:205" ht="12.75">
      <c r="A43" s="37">
        <v>302</v>
      </c>
      <c r="B43" s="37" t="s">
        <v>123</v>
      </c>
      <c r="C43" s="1" t="s">
        <v>82</v>
      </c>
      <c r="D43" s="1" t="s">
        <v>83</v>
      </c>
      <c r="E43" s="1" t="s">
        <v>68</v>
      </c>
      <c r="F43" s="1" t="s">
        <v>118</v>
      </c>
      <c r="G43" s="1" t="s">
        <v>85</v>
      </c>
      <c r="H43" s="1" t="s">
        <v>84</v>
      </c>
      <c r="K43" s="1" t="s">
        <v>75</v>
      </c>
      <c r="M43" s="1" t="s">
        <v>74</v>
      </c>
      <c r="O43" s="1" t="s">
        <v>75</v>
      </c>
      <c r="P43" s="1" t="s">
        <v>75</v>
      </c>
      <c r="Q43" s="1" t="s">
        <v>75</v>
      </c>
      <c r="R43" s="1" t="s">
        <v>72</v>
      </c>
      <c r="S43" s="1" t="s">
        <v>75</v>
      </c>
      <c r="T43" s="2">
        <v>35916</v>
      </c>
      <c r="U43" s="1" t="s">
        <v>124</v>
      </c>
      <c r="V43" s="1" t="s">
        <v>116</v>
      </c>
      <c r="W43" s="10" t="s">
        <v>116</v>
      </c>
      <c r="X43" s="10"/>
      <c r="Y43" s="1">
        <v>3</v>
      </c>
      <c r="Z43" s="1">
        <v>3</v>
      </c>
      <c r="AD43" s="1">
        <v>1</v>
      </c>
      <c r="AE43" s="1" t="s">
        <v>413</v>
      </c>
      <c r="AH43" s="7">
        <v>11.04</v>
      </c>
      <c r="AJ43" s="7">
        <v>8.551</v>
      </c>
      <c r="AL43" s="7">
        <v>0.866</v>
      </c>
      <c r="BF43" s="7">
        <v>6.819</v>
      </c>
      <c r="BI43">
        <v>1</v>
      </c>
      <c r="BJ43" t="s">
        <v>413</v>
      </c>
      <c r="BK43"/>
      <c r="BL43" s="7" t="s">
        <v>356</v>
      </c>
      <c r="BM43" s="61">
        <v>99.99221197</v>
      </c>
      <c r="BN43" s="61" t="s">
        <v>356</v>
      </c>
      <c r="BO43" s="61">
        <v>99.99375907</v>
      </c>
      <c r="BP43" s="61" t="s">
        <v>356</v>
      </c>
      <c r="BQ43" s="61">
        <v>99.99941219</v>
      </c>
      <c r="BR43" s="61" t="s">
        <v>356</v>
      </c>
      <c r="BT43" s="61" t="s">
        <v>356</v>
      </c>
      <c r="BV43" s="61" t="s">
        <v>356</v>
      </c>
      <c r="CD43" s="61" t="s">
        <v>356</v>
      </c>
      <c r="CE43" s="61">
        <v>99.99519589</v>
      </c>
      <c r="CH43" s="1" t="s">
        <v>356</v>
      </c>
      <c r="CI43" s="61">
        <v>99.99221197</v>
      </c>
      <c r="CJ43" s="61" t="s">
        <v>356</v>
      </c>
      <c r="CK43" s="61">
        <v>99.99375907</v>
      </c>
      <c r="CL43" s="61" t="s">
        <v>356</v>
      </c>
      <c r="CM43" s="61">
        <v>99.99941219</v>
      </c>
      <c r="CN43" s="61" t="s">
        <v>356</v>
      </c>
      <c r="CP43" s="61" t="s">
        <v>356</v>
      </c>
      <c r="CR43" s="61" t="s">
        <v>356</v>
      </c>
      <c r="CZ43" s="61" t="s">
        <v>356</v>
      </c>
      <c r="DA43" s="61">
        <v>99.99519589</v>
      </c>
      <c r="DD43" s="7">
        <v>9995.4</v>
      </c>
      <c r="DE43" s="7">
        <v>130486.8</v>
      </c>
      <c r="DF43" s="7">
        <v>1458.7</v>
      </c>
      <c r="DI43" s="7">
        <v>141940.9</v>
      </c>
      <c r="DK43" s="8">
        <v>141756</v>
      </c>
      <c r="DM43" s="8">
        <v>137014.8</v>
      </c>
      <c r="DO43" s="8">
        <v>147325.7</v>
      </c>
      <c r="EI43" s="8">
        <v>141940.9</v>
      </c>
      <c r="EJ43">
        <v>0</v>
      </c>
      <c r="EK43">
        <v>140400</v>
      </c>
      <c r="EL43">
        <v>0</v>
      </c>
      <c r="EM43">
        <v>135620.9</v>
      </c>
      <c r="EN43">
        <v>0</v>
      </c>
      <c r="EO43">
        <v>145691.7</v>
      </c>
      <c r="EP43" t="s">
        <v>356</v>
      </c>
      <c r="EQ43" t="s">
        <v>356</v>
      </c>
      <c r="ER43" t="s">
        <v>356</v>
      </c>
      <c r="ES43" t="s">
        <v>356</v>
      </c>
      <c r="ET43" t="s">
        <v>356</v>
      </c>
      <c r="EU43" t="s">
        <v>356</v>
      </c>
      <c r="EV43" t="s">
        <v>356</v>
      </c>
      <c r="EW43" t="s">
        <v>356</v>
      </c>
      <c r="EX43" t="s">
        <v>356</v>
      </c>
      <c r="EY43" t="s">
        <v>356</v>
      </c>
      <c r="EZ43" t="s">
        <v>356</v>
      </c>
      <c r="FA43" t="s">
        <v>356</v>
      </c>
      <c r="FB43" t="s">
        <v>356</v>
      </c>
      <c r="FC43" t="s">
        <v>356</v>
      </c>
      <c r="FD43" t="s">
        <v>356</v>
      </c>
      <c r="FE43" t="s">
        <v>356</v>
      </c>
      <c r="FF43" t="s">
        <v>356</v>
      </c>
      <c r="FG43" t="s">
        <v>356</v>
      </c>
      <c r="FH43">
        <v>0</v>
      </c>
      <c r="FI43">
        <v>140482.2</v>
      </c>
      <c r="FJ43" s="26">
        <v>190.6722467</v>
      </c>
      <c r="FM43" s="26">
        <v>190.67</v>
      </c>
      <c r="FN43" s="26">
        <v>262.7082637</v>
      </c>
      <c r="FO43">
        <v>1</v>
      </c>
      <c r="FP43" t="s">
        <v>413</v>
      </c>
      <c r="FR43" s="8">
        <f>AG43</f>
        <v>0</v>
      </c>
      <c r="FS43" s="23">
        <v>12.626838847310074</v>
      </c>
      <c r="FT43" s="8">
        <f>AI43</f>
        <v>0</v>
      </c>
      <c r="FU43" s="23">
        <v>9.879429122119731</v>
      </c>
      <c r="FV43" s="8">
        <f>AK43</f>
        <v>0</v>
      </c>
      <c r="FW43" s="23">
        <v>0.9509931183253785</v>
      </c>
      <c r="FX43" s="8"/>
      <c r="FY43" s="23" t="s">
        <v>356</v>
      </c>
      <c r="FZ43" s="8"/>
      <c r="GA43" s="23" t="s">
        <v>356</v>
      </c>
      <c r="GB43" s="8"/>
      <c r="GC43" s="23" t="s">
        <v>356</v>
      </c>
      <c r="GF43" s="8">
        <f t="shared" si="7"/>
        <v>0</v>
      </c>
      <c r="GG43" s="36">
        <f t="shared" si="2"/>
        <v>7.819087029251729</v>
      </c>
      <c r="GH43" s="26">
        <f>EJ43</f>
        <v>0</v>
      </c>
      <c r="GI43" s="23">
        <v>162.1313586017188</v>
      </c>
      <c r="GJ43" s="26">
        <f>EL43</f>
        <v>0</v>
      </c>
      <c r="GK43" s="23">
        <v>158.3005917725912</v>
      </c>
      <c r="GL43" s="26">
        <f>EN43</f>
        <v>0</v>
      </c>
      <c r="GM43" s="23">
        <v>161.78580124990208</v>
      </c>
      <c r="GO43" s="23" t="s">
        <v>356</v>
      </c>
      <c r="GQ43" s="23" t="s">
        <v>356</v>
      </c>
      <c r="GS43" s="23" t="s">
        <v>356</v>
      </c>
      <c r="GT43" s="36"/>
      <c r="GU43" s="36"/>
      <c r="GV43" s="23" t="s">
        <v>356</v>
      </c>
      <c r="GW43" s="36">
        <f t="shared" si="6"/>
        <v>160.739250541404</v>
      </c>
    </row>
    <row r="44" spans="1:205" ht="12.75">
      <c r="A44" s="37">
        <v>302</v>
      </c>
      <c r="B44" s="37" t="s">
        <v>165</v>
      </c>
      <c r="C44" s="1" t="s">
        <v>82</v>
      </c>
      <c r="D44" s="1" t="s">
        <v>83</v>
      </c>
      <c r="E44" s="1" t="s">
        <v>68</v>
      </c>
      <c r="F44" s="1" t="s">
        <v>118</v>
      </c>
      <c r="G44" s="1" t="s">
        <v>85</v>
      </c>
      <c r="H44" s="1" t="s">
        <v>84</v>
      </c>
      <c r="K44" s="1" t="s">
        <v>75</v>
      </c>
      <c r="M44" s="1" t="s">
        <v>74</v>
      </c>
      <c r="O44" s="1" t="s">
        <v>75</v>
      </c>
      <c r="P44" s="1" t="s">
        <v>75</v>
      </c>
      <c r="Q44" s="1" t="s">
        <v>75</v>
      </c>
      <c r="R44" s="1" t="s">
        <v>72</v>
      </c>
      <c r="S44" s="1" t="s">
        <v>75</v>
      </c>
      <c r="T44" s="2">
        <v>35916</v>
      </c>
      <c r="U44" s="1" t="s">
        <v>166</v>
      </c>
      <c r="V44" s="1" t="s">
        <v>167</v>
      </c>
      <c r="AD44" s="1">
        <v>1</v>
      </c>
      <c r="AE44" s="1" t="s">
        <v>167</v>
      </c>
      <c r="AH44" s="7">
        <v>0.542</v>
      </c>
      <c r="AJ44" s="7">
        <v>0.8652</v>
      </c>
      <c r="AL44" s="7">
        <v>2.0401</v>
      </c>
      <c r="BF44" s="7">
        <v>1.1491</v>
      </c>
      <c r="BI44"/>
      <c r="BJ44"/>
      <c r="BK44"/>
      <c r="BL44" s="7" t="s">
        <v>356</v>
      </c>
      <c r="BN44" s="61" t="s">
        <v>356</v>
      </c>
      <c r="BP44" s="61" t="s">
        <v>356</v>
      </c>
      <c r="BR44" s="61" t="s">
        <v>356</v>
      </c>
      <c r="BT44" s="61" t="s">
        <v>356</v>
      </c>
      <c r="BV44" s="61" t="s">
        <v>356</v>
      </c>
      <c r="CD44" s="61" t="s">
        <v>356</v>
      </c>
      <c r="CH44" s="1" t="s">
        <v>356</v>
      </c>
      <c r="CJ44" s="61" t="s">
        <v>356</v>
      </c>
      <c r="CL44" s="61" t="s">
        <v>356</v>
      </c>
      <c r="CN44" s="61" t="s">
        <v>356</v>
      </c>
      <c r="CP44" s="61" t="s">
        <v>356</v>
      </c>
      <c r="CR44" s="61" t="s">
        <v>356</v>
      </c>
      <c r="CZ44" s="61" t="s">
        <v>356</v>
      </c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 s="26">
        <v>184.3333333</v>
      </c>
      <c r="FM44" s="26">
        <v>184.33</v>
      </c>
      <c r="FN44" s="26">
        <v>257.7668289</v>
      </c>
      <c r="FO44"/>
      <c r="FP44"/>
      <c r="FR44" s="8"/>
      <c r="FT44" s="8"/>
      <c r="FV44" s="8"/>
      <c r="FX44" s="8"/>
      <c r="FZ44" s="8"/>
      <c r="GB44" s="8"/>
      <c r="GF44" s="8"/>
      <c r="GI44" s="23" t="s">
        <v>356</v>
      </c>
      <c r="GJ44" s="26"/>
      <c r="GK44" s="23" t="s">
        <v>356</v>
      </c>
      <c r="GL44" s="26"/>
      <c r="GM44" s="23" t="s">
        <v>356</v>
      </c>
      <c r="GO44" s="23" t="s">
        <v>356</v>
      </c>
      <c r="GQ44" s="23" t="s">
        <v>356</v>
      </c>
      <c r="GS44" s="23" t="s">
        <v>356</v>
      </c>
      <c r="GT44" s="36"/>
      <c r="GU44" s="36"/>
      <c r="GV44" s="23" t="s">
        <v>356</v>
      </c>
      <c r="GW44" s="36">
        <f t="shared" si="6"/>
      </c>
    </row>
    <row r="45" spans="1:205" ht="12.75">
      <c r="A45" s="37">
        <v>302</v>
      </c>
      <c r="B45" s="37" t="s">
        <v>286</v>
      </c>
      <c r="C45" s="1" t="s">
        <v>82</v>
      </c>
      <c r="D45" s="1" t="s">
        <v>83</v>
      </c>
      <c r="E45" s="1" t="s">
        <v>68</v>
      </c>
      <c r="F45" s="1" t="s">
        <v>118</v>
      </c>
      <c r="G45" s="1" t="s">
        <v>85</v>
      </c>
      <c r="H45" s="1" t="s">
        <v>84</v>
      </c>
      <c r="K45" s="1" t="s">
        <v>75</v>
      </c>
      <c r="M45" s="1" t="s">
        <v>74</v>
      </c>
      <c r="O45" s="1" t="s">
        <v>75</v>
      </c>
      <c r="P45" s="1" t="s">
        <v>75</v>
      </c>
      <c r="Q45" s="1" t="s">
        <v>75</v>
      </c>
      <c r="R45" s="1" t="s">
        <v>72</v>
      </c>
      <c r="S45" s="1" t="s">
        <v>75</v>
      </c>
      <c r="T45" s="2">
        <v>34881</v>
      </c>
      <c r="U45" s="1" t="s">
        <v>145</v>
      </c>
      <c r="V45" s="1" t="s">
        <v>129</v>
      </c>
      <c r="W45" s="10" t="s">
        <v>116</v>
      </c>
      <c r="X45" s="10"/>
      <c r="Y45" s="1">
        <v>3</v>
      </c>
      <c r="Z45" s="1">
        <v>3</v>
      </c>
      <c r="AD45" s="1">
        <v>2</v>
      </c>
      <c r="AE45" s="1" t="s">
        <v>180</v>
      </c>
      <c r="AF45" s="1" t="s">
        <v>287</v>
      </c>
      <c r="AH45" s="7">
        <v>1147.548673</v>
      </c>
      <c r="AJ45" s="7">
        <v>1409.106894</v>
      </c>
      <c r="AL45" s="7">
        <v>1349.845395</v>
      </c>
      <c r="BF45" s="7">
        <v>1302.166987</v>
      </c>
      <c r="BI45">
        <v>2</v>
      </c>
      <c r="BJ45" t="s">
        <v>180</v>
      </c>
      <c r="BK45" t="s">
        <v>287</v>
      </c>
      <c r="BL45" s="7" t="s">
        <v>356</v>
      </c>
      <c r="BM45" s="61">
        <v>99.46930926</v>
      </c>
      <c r="BN45" s="61" t="s">
        <v>356</v>
      </c>
      <c r="BO45" s="61">
        <v>99.40271226</v>
      </c>
      <c r="BP45" s="61" t="s">
        <v>356</v>
      </c>
      <c r="BQ45" s="61">
        <v>99.3484104</v>
      </c>
      <c r="BR45" s="61" t="s">
        <v>356</v>
      </c>
      <c r="BT45" s="61" t="s">
        <v>356</v>
      </c>
      <c r="BV45" s="61" t="s">
        <v>356</v>
      </c>
      <c r="CD45" s="61" t="s">
        <v>356</v>
      </c>
      <c r="CE45" s="61">
        <v>99.40749213</v>
      </c>
      <c r="CH45" s="1" t="s">
        <v>356</v>
      </c>
      <c r="CI45" s="61">
        <v>99.46930926</v>
      </c>
      <c r="CJ45" s="61" t="s">
        <v>356</v>
      </c>
      <c r="CK45" s="61">
        <v>99.40271226</v>
      </c>
      <c r="CL45" s="61" t="s">
        <v>356</v>
      </c>
      <c r="CM45" s="61">
        <v>99.3484104</v>
      </c>
      <c r="CN45" s="61" t="s">
        <v>356</v>
      </c>
      <c r="CP45" s="61" t="s">
        <v>356</v>
      </c>
      <c r="CR45" s="61" t="s">
        <v>356</v>
      </c>
      <c r="CZ45" s="61" t="s">
        <v>356</v>
      </c>
      <c r="DA45" s="61">
        <v>99.40749213</v>
      </c>
      <c r="DD45" s="7">
        <v>10420.6</v>
      </c>
      <c r="DE45" s="7">
        <v>209351.6</v>
      </c>
      <c r="DI45" s="7">
        <v>219772.1</v>
      </c>
      <c r="DK45" s="8">
        <v>216236.8</v>
      </c>
      <c r="DM45" s="8">
        <v>235917.6</v>
      </c>
      <c r="DO45" s="8">
        <v>207161.9</v>
      </c>
      <c r="EI45" s="8">
        <v>219772.1</v>
      </c>
      <c r="EJ45">
        <v>0</v>
      </c>
      <c r="EK45">
        <v>216236.8</v>
      </c>
      <c r="EL45">
        <v>0</v>
      </c>
      <c r="EM45">
        <v>235917.6</v>
      </c>
      <c r="EN45">
        <v>0</v>
      </c>
      <c r="EO45">
        <v>207161.9</v>
      </c>
      <c r="EP45" t="s">
        <v>356</v>
      </c>
      <c r="EQ45" t="s">
        <v>356</v>
      </c>
      <c r="ER45" t="s">
        <v>356</v>
      </c>
      <c r="ES45" t="s">
        <v>356</v>
      </c>
      <c r="ET45" t="s">
        <v>356</v>
      </c>
      <c r="EU45" t="s">
        <v>356</v>
      </c>
      <c r="EV45" t="s">
        <v>356</v>
      </c>
      <c r="EW45" t="s">
        <v>356</v>
      </c>
      <c r="EX45" t="s">
        <v>356</v>
      </c>
      <c r="EY45" t="s">
        <v>356</v>
      </c>
      <c r="EZ45" t="s">
        <v>356</v>
      </c>
      <c r="FA45" t="s">
        <v>356</v>
      </c>
      <c r="FB45" t="s">
        <v>356</v>
      </c>
      <c r="FC45" t="s">
        <v>356</v>
      </c>
      <c r="FD45" t="s">
        <v>356</v>
      </c>
      <c r="FE45" t="s">
        <v>356</v>
      </c>
      <c r="FF45" t="s">
        <v>356</v>
      </c>
      <c r="FG45" t="s">
        <v>356</v>
      </c>
      <c r="FH45">
        <v>0</v>
      </c>
      <c r="FI45">
        <v>219772.2</v>
      </c>
      <c r="FJ45" s="26">
        <v>165.28563743333333</v>
      </c>
      <c r="FM45" s="26">
        <v>165.29</v>
      </c>
      <c r="FN45" s="26">
        <v>141.1358972</v>
      </c>
      <c r="FO45">
        <v>2</v>
      </c>
      <c r="FP45" t="s">
        <v>180</v>
      </c>
      <c r="FQ45" s="1" t="s">
        <v>379</v>
      </c>
      <c r="FR45" s="8">
        <f>AG45</f>
        <v>0</v>
      </c>
      <c r="FS45" s="23">
        <v>882.5817038320965</v>
      </c>
      <c r="FT45" s="8">
        <f>AI45</f>
        <v>0</v>
      </c>
      <c r="FU45" s="23">
        <v>1133.9490656652015</v>
      </c>
      <c r="FV45" s="8">
        <f>AK45</f>
        <v>0</v>
      </c>
      <c r="FW45" s="23">
        <v>876.1288183122163</v>
      </c>
      <c r="FX45" s="8"/>
      <c r="FY45" s="23" t="s">
        <v>356</v>
      </c>
      <c r="FZ45" s="8"/>
      <c r="GA45" s="23" t="s">
        <v>356</v>
      </c>
      <c r="GB45" s="8"/>
      <c r="GC45" s="23" t="s">
        <v>356</v>
      </c>
      <c r="GF45" s="8">
        <f t="shared" si="7"/>
        <v>0</v>
      </c>
      <c r="GG45" s="36">
        <f t="shared" si="2"/>
        <v>964.2198626031714</v>
      </c>
      <c r="GH45" s="26">
        <f>EJ45</f>
        <v>0</v>
      </c>
      <c r="GI45" s="23">
        <v>166.3081032527723</v>
      </c>
      <c r="GJ45" s="26">
        <f>EL45</f>
        <v>0</v>
      </c>
      <c r="GK45" s="23">
        <v>189.84971391932535</v>
      </c>
      <c r="GL45" s="26">
        <f>EN45</f>
        <v>0</v>
      </c>
      <c r="GM45" s="23">
        <v>134.46022132830606</v>
      </c>
      <c r="GO45" s="23" t="s">
        <v>356</v>
      </c>
      <c r="GQ45" s="23" t="s">
        <v>356</v>
      </c>
      <c r="GS45" s="23" t="s">
        <v>356</v>
      </c>
      <c r="GT45" s="36"/>
      <c r="GU45" s="36"/>
      <c r="GV45" s="23" t="s">
        <v>356</v>
      </c>
      <c r="GW45" s="36">
        <f t="shared" si="6"/>
        <v>163.53934616680124</v>
      </c>
    </row>
    <row r="46" spans="1:205" ht="12.75">
      <c r="A46" s="37">
        <v>302</v>
      </c>
      <c r="B46" s="37" t="s">
        <v>288</v>
      </c>
      <c r="C46" s="1" t="s">
        <v>82</v>
      </c>
      <c r="D46" s="1" t="s">
        <v>83</v>
      </c>
      <c r="E46" s="1" t="s">
        <v>68</v>
      </c>
      <c r="F46" s="1" t="s">
        <v>118</v>
      </c>
      <c r="G46" s="1" t="s">
        <v>85</v>
      </c>
      <c r="H46" s="1" t="s">
        <v>84</v>
      </c>
      <c r="K46" s="1" t="s">
        <v>75</v>
      </c>
      <c r="M46" s="1" t="s">
        <v>74</v>
      </c>
      <c r="O46" s="1" t="s">
        <v>75</v>
      </c>
      <c r="P46" s="1" t="s">
        <v>75</v>
      </c>
      <c r="Q46" s="1" t="s">
        <v>75</v>
      </c>
      <c r="R46" s="1" t="s">
        <v>72</v>
      </c>
      <c r="S46" s="1" t="s">
        <v>75</v>
      </c>
      <c r="T46" s="2">
        <v>33756</v>
      </c>
      <c r="U46" s="1" t="s">
        <v>289</v>
      </c>
      <c r="V46" s="1" t="s">
        <v>129</v>
      </c>
      <c r="W46" s="10" t="s">
        <v>116</v>
      </c>
      <c r="X46" s="10"/>
      <c r="Y46" s="1">
        <v>3</v>
      </c>
      <c r="Z46" s="1">
        <v>3</v>
      </c>
      <c r="AD46" s="1">
        <v>3</v>
      </c>
      <c r="AE46" s="1" t="s">
        <v>180</v>
      </c>
      <c r="AF46" s="1" t="s">
        <v>287</v>
      </c>
      <c r="AN46" s="7">
        <v>780.1010835</v>
      </c>
      <c r="AP46" s="7">
        <v>3401.930743</v>
      </c>
      <c r="AR46" s="7">
        <v>985.291971</v>
      </c>
      <c r="BF46" s="7">
        <v>1722.441266</v>
      </c>
      <c r="BI46">
        <v>3</v>
      </c>
      <c r="BJ46" t="s">
        <v>180</v>
      </c>
      <c r="BK46" t="s">
        <v>287</v>
      </c>
      <c r="BL46" s="7" t="s">
        <v>356</v>
      </c>
      <c r="BN46" s="61" t="s">
        <v>356</v>
      </c>
      <c r="BP46" s="61" t="s">
        <v>356</v>
      </c>
      <c r="BR46" s="61" t="s">
        <v>357</v>
      </c>
      <c r="BS46" s="61">
        <v>99.79898461</v>
      </c>
      <c r="BT46" s="61" t="s">
        <v>357</v>
      </c>
      <c r="BU46" s="61">
        <v>99.21887608</v>
      </c>
      <c r="BV46" s="61" t="s">
        <v>357</v>
      </c>
      <c r="BW46" s="61">
        <v>99.77070996</v>
      </c>
      <c r="CD46" s="61" t="s">
        <v>357</v>
      </c>
      <c r="CE46" s="61">
        <v>99.58770653</v>
      </c>
      <c r="CH46" s="1" t="s">
        <v>356</v>
      </c>
      <c r="CJ46" s="61" t="s">
        <v>356</v>
      </c>
      <c r="CL46" s="61" t="s">
        <v>356</v>
      </c>
      <c r="CN46" s="61" t="s">
        <v>357</v>
      </c>
      <c r="CO46" s="61">
        <v>99.79898461</v>
      </c>
      <c r="CP46" s="61" t="s">
        <v>357</v>
      </c>
      <c r="CQ46" s="61">
        <v>99.21887608</v>
      </c>
      <c r="CR46" s="61" t="s">
        <v>357</v>
      </c>
      <c r="CS46" s="61">
        <v>99.77070996</v>
      </c>
      <c r="CZ46" s="61" t="s">
        <v>357</v>
      </c>
      <c r="DA46" s="61">
        <v>99.58770653</v>
      </c>
      <c r="DE46" s="7">
        <v>416861.3</v>
      </c>
      <c r="DF46" s="7">
        <v>1746.6</v>
      </c>
      <c r="DI46" s="7">
        <v>418607.9</v>
      </c>
      <c r="DP46" s="8">
        <v>0.2</v>
      </c>
      <c r="DQ46" s="8">
        <v>388858</v>
      </c>
      <c r="DR46" s="8">
        <v>0.2</v>
      </c>
      <c r="DS46" s="8">
        <v>436390.2</v>
      </c>
      <c r="DT46" s="8">
        <v>0.2</v>
      </c>
      <c r="DU46" s="8">
        <v>430575.4</v>
      </c>
      <c r="EH46" s="8">
        <v>0.2</v>
      </c>
      <c r="EI46" s="8">
        <v>418607.9</v>
      </c>
      <c r="EK46" t="s">
        <v>356</v>
      </c>
      <c r="EL46" t="s">
        <v>356</v>
      </c>
      <c r="EM46" t="s">
        <v>356</v>
      </c>
      <c r="EN46" t="s">
        <v>356</v>
      </c>
      <c r="EO46" t="s">
        <v>356</v>
      </c>
      <c r="EP46">
        <v>0</v>
      </c>
      <c r="EQ46">
        <v>386839.4</v>
      </c>
      <c r="ER46">
        <v>0</v>
      </c>
      <c r="ES46">
        <v>434572.3</v>
      </c>
      <c r="ET46">
        <v>0</v>
      </c>
      <c r="EU46">
        <v>429172.3</v>
      </c>
      <c r="EV46" t="s">
        <v>356</v>
      </c>
      <c r="EW46" t="s">
        <v>356</v>
      </c>
      <c r="EX46" t="s">
        <v>356</v>
      </c>
      <c r="EY46" t="s">
        <v>356</v>
      </c>
      <c r="EZ46" t="s">
        <v>356</v>
      </c>
      <c r="FA46" t="s">
        <v>356</v>
      </c>
      <c r="FB46" t="s">
        <v>356</v>
      </c>
      <c r="FC46" t="s">
        <v>356</v>
      </c>
      <c r="FD46" t="s">
        <v>356</v>
      </c>
      <c r="FE46" t="s">
        <v>356</v>
      </c>
      <c r="FF46" t="s">
        <v>356</v>
      </c>
      <c r="FG46" t="s">
        <v>356</v>
      </c>
      <c r="FH46">
        <v>0</v>
      </c>
      <c r="FI46">
        <v>416861.3</v>
      </c>
      <c r="FJ46" s="26">
        <v>179.50690768333334</v>
      </c>
      <c r="FM46" s="26">
        <v>179.51</v>
      </c>
      <c r="FN46" s="26">
        <v>195.6013272</v>
      </c>
      <c r="FO46">
        <v>3</v>
      </c>
      <c r="FP46" t="s">
        <v>180</v>
      </c>
      <c r="FQ46" s="1" t="s">
        <v>379</v>
      </c>
      <c r="FR46" s="8"/>
      <c r="FT46" s="8"/>
      <c r="FV46" s="8"/>
      <c r="FW46" s="23" t="s">
        <v>356</v>
      </c>
      <c r="FX46" s="8">
        <f>AM46</f>
        <v>0</v>
      </c>
      <c r="FY46" s="23">
        <v>709.9916166875339</v>
      </c>
      <c r="FZ46" s="8">
        <f>AO46</f>
        <v>0</v>
      </c>
      <c r="GA46" s="23">
        <v>3117.9214172273464</v>
      </c>
      <c r="GB46" s="8">
        <f>AQ46</f>
        <v>0</v>
      </c>
      <c r="GC46" s="23">
        <v>873.0193781490563</v>
      </c>
      <c r="GF46" s="8">
        <f t="shared" si="7"/>
        <v>0</v>
      </c>
      <c r="GG46" s="36">
        <f t="shared" si="2"/>
        <v>1566.977470687979</v>
      </c>
      <c r="GI46" s="23" t="s">
        <v>356</v>
      </c>
      <c r="GJ46" s="26"/>
      <c r="GK46" s="23" t="s">
        <v>356</v>
      </c>
      <c r="GL46" s="26"/>
      <c r="GM46" s="23" t="s">
        <v>356</v>
      </c>
      <c r="GN46" s="26">
        <f>EP46</f>
        <v>0</v>
      </c>
      <c r="GO46" s="23">
        <v>353.20261632084583</v>
      </c>
      <c r="GP46" s="26">
        <f>ER46</f>
        <v>0</v>
      </c>
      <c r="GQ46" s="23">
        <v>399.158358538982</v>
      </c>
      <c r="GR46" s="26">
        <f>ET46</f>
        <v>0</v>
      </c>
      <c r="GS46" s="23">
        <v>380.74893185463924</v>
      </c>
      <c r="GT46" s="36"/>
      <c r="GU46" s="36"/>
      <c r="GV46" s="23" t="s">
        <v>356</v>
      </c>
      <c r="GW46" s="36">
        <f t="shared" si="6"/>
        <v>377.7033022381557</v>
      </c>
    </row>
    <row r="47" spans="1:205" ht="12.75">
      <c r="A47" s="37">
        <v>303</v>
      </c>
      <c r="B47" s="37" t="s">
        <v>119</v>
      </c>
      <c r="C47" s="1" t="s">
        <v>76</v>
      </c>
      <c r="D47" s="1" t="s">
        <v>77</v>
      </c>
      <c r="E47" s="1" t="s">
        <v>68</v>
      </c>
      <c r="F47" s="1" t="s">
        <v>118</v>
      </c>
      <c r="G47" s="1" t="s">
        <v>79</v>
      </c>
      <c r="H47" s="1" t="s">
        <v>78</v>
      </c>
      <c r="K47" s="1" t="s">
        <v>115</v>
      </c>
      <c r="L47" s="1" t="s">
        <v>121</v>
      </c>
      <c r="M47" s="1" t="s">
        <v>80</v>
      </c>
      <c r="O47" s="1" t="s">
        <v>75</v>
      </c>
      <c r="P47" s="1" t="s">
        <v>75</v>
      </c>
      <c r="Q47" s="1" t="s">
        <v>75</v>
      </c>
      <c r="R47" s="1" t="s">
        <v>72</v>
      </c>
      <c r="S47" s="1" t="s">
        <v>75</v>
      </c>
      <c r="T47" s="2">
        <v>34973</v>
      </c>
      <c r="U47" s="1" t="s">
        <v>120</v>
      </c>
      <c r="V47" s="1" t="s">
        <v>116</v>
      </c>
      <c r="W47" s="10" t="s">
        <v>116</v>
      </c>
      <c r="X47" s="10"/>
      <c r="Y47" s="1">
        <v>3</v>
      </c>
      <c r="Z47" s="1">
        <v>3</v>
      </c>
      <c r="AD47" s="1">
        <v>1</v>
      </c>
      <c r="AE47" s="1" t="s">
        <v>413</v>
      </c>
      <c r="AF47" s="1" t="s">
        <v>122</v>
      </c>
      <c r="AH47" s="7">
        <v>10.27</v>
      </c>
      <c r="AJ47" s="7">
        <v>4.236</v>
      </c>
      <c r="AL47" s="7">
        <v>3.556</v>
      </c>
      <c r="BF47" s="7">
        <v>6.020666667</v>
      </c>
      <c r="BI47">
        <v>1</v>
      </c>
      <c r="BJ47" t="s">
        <v>413</v>
      </c>
      <c r="BK47"/>
      <c r="BL47" s="7" t="s">
        <v>356</v>
      </c>
      <c r="BN47" s="61" t="s">
        <v>356</v>
      </c>
      <c r="BP47" s="61" t="s">
        <v>356</v>
      </c>
      <c r="BR47" s="61" t="s">
        <v>356</v>
      </c>
      <c r="BT47" s="61" t="s">
        <v>356</v>
      </c>
      <c r="BV47" s="61" t="s">
        <v>356</v>
      </c>
      <c r="CD47" s="61" t="s">
        <v>356</v>
      </c>
      <c r="CE47" s="61">
        <v>99.98561164</v>
      </c>
      <c r="CH47" s="1" t="s">
        <v>356</v>
      </c>
      <c r="CJ47" s="61" t="s">
        <v>356</v>
      </c>
      <c r="CL47" s="61" t="s">
        <v>356</v>
      </c>
      <c r="CN47" s="61" t="s">
        <v>356</v>
      </c>
      <c r="CP47" s="61" t="s">
        <v>356</v>
      </c>
      <c r="CR47" s="61" t="s">
        <v>356</v>
      </c>
      <c r="CZ47" s="61" t="s">
        <v>356</v>
      </c>
      <c r="DA47" s="61">
        <v>99.98561164</v>
      </c>
      <c r="DD47" s="7">
        <v>27434</v>
      </c>
      <c r="DE47" s="7">
        <v>7307.8</v>
      </c>
      <c r="DF47" s="7">
        <v>6167.2</v>
      </c>
      <c r="DG47" s="7">
        <v>935.1</v>
      </c>
      <c r="DI47" s="7">
        <v>41844</v>
      </c>
      <c r="EI47" s="8">
        <v>41844</v>
      </c>
      <c r="EK47" t="s">
        <v>356</v>
      </c>
      <c r="EL47" t="s">
        <v>356</v>
      </c>
      <c r="EM47" t="s">
        <v>356</v>
      </c>
      <c r="EN47" t="s">
        <v>356</v>
      </c>
      <c r="EO47" t="s">
        <v>356</v>
      </c>
      <c r="EP47" t="s">
        <v>356</v>
      </c>
      <c r="EQ47" t="s">
        <v>356</v>
      </c>
      <c r="ER47" t="s">
        <v>356</v>
      </c>
      <c r="ES47" t="s">
        <v>356</v>
      </c>
      <c r="ET47" t="s">
        <v>356</v>
      </c>
      <c r="EU47" t="s">
        <v>356</v>
      </c>
      <c r="EV47" t="s">
        <v>356</v>
      </c>
      <c r="EW47" t="s">
        <v>356</v>
      </c>
      <c r="EX47" t="s">
        <v>356</v>
      </c>
      <c r="EY47" t="s">
        <v>356</v>
      </c>
      <c r="EZ47" t="s">
        <v>356</v>
      </c>
      <c r="FA47" t="s">
        <v>356</v>
      </c>
      <c r="FB47" t="s">
        <v>356</v>
      </c>
      <c r="FC47" t="s">
        <v>356</v>
      </c>
      <c r="FD47" t="s">
        <v>356</v>
      </c>
      <c r="FE47" t="s">
        <v>356</v>
      </c>
      <c r="FF47" t="s">
        <v>356</v>
      </c>
      <c r="FG47" t="s">
        <v>356</v>
      </c>
      <c r="FH47">
        <v>0</v>
      </c>
      <c r="FI47">
        <v>34741.8</v>
      </c>
      <c r="FJ47" s="26">
        <v>211.48</v>
      </c>
      <c r="FK47" s="26">
        <v>408.16</v>
      </c>
      <c r="FM47" s="26">
        <v>619.64</v>
      </c>
      <c r="FN47" s="26">
        <v>823.2194885</v>
      </c>
      <c r="FO47">
        <v>1</v>
      </c>
      <c r="FP47" t="s">
        <v>413</v>
      </c>
      <c r="FR47" s="8"/>
      <c r="FT47" s="8"/>
      <c r="FV47" s="8"/>
      <c r="FW47" s="23" t="s">
        <v>356</v>
      </c>
      <c r="FX47" s="8"/>
      <c r="FY47" s="23" t="s">
        <v>356</v>
      </c>
      <c r="FZ47" s="8"/>
      <c r="GA47" s="23" t="s">
        <v>356</v>
      </c>
      <c r="GB47" s="8"/>
      <c r="GC47" s="23" t="s">
        <v>356</v>
      </c>
      <c r="GD47" s="23"/>
      <c r="GF47" s="8">
        <f t="shared" si="7"/>
        <v>0</v>
      </c>
      <c r="GG47" s="23">
        <v>16.212735734706687</v>
      </c>
      <c r="GI47" s="23" t="s">
        <v>356</v>
      </c>
      <c r="GJ47" s="26"/>
      <c r="GK47" s="23" t="s">
        <v>356</v>
      </c>
      <c r="GL47" s="26"/>
      <c r="GM47" s="23" t="s">
        <v>356</v>
      </c>
      <c r="GO47" s="23" t="s">
        <v>356</v>
      </c>
      <c r="GQ47" s="23" t="s">
        <v>356</v>
      </c>
      <c r="GS47" s="23" t="s">
        <v>356</v>
      </c>
      <c r="GV47" s="23" t="s">
        <v>356</v>
      </c>
      <c r="GW47" s="23">
        <v>112.6795252183628</v>
      </c>
    </row>
    <row r="48" spans="1:205" ht="12.75">
      <c r="A48" s="37">
        <v>303</v>
      </c>
      <c r="B48" s="37" t="s">
        <v>170</v>
      </c>
      <c r="C48" s="1" t="s">
        <v>76</v>
      </c>
      <c r="D48" s="1" t="s">
        <v>77</v>
      </c>
      <c r="E48" s="1" t="s">
        <v>68</v>
      </c>
      <c r="F48" s="1" t="s">
        <v>118</v>
      </c>
      <c r="G48" s="1" t="s">
        <v>79</v>
      </c>
      <c r="H48" s="1" t="s">
        <v>78</v>
      </c>
      <c r="K48" s="1" t="s">
        <v>115</v>
      </c>
      <c r="L48" s="1" t="s">
        <v>114</v>
      </c>
      <c r="M48" s="1" t="s">
        <v>80</v>
      </c>
      <c r="O48" s="1" t="s">
        <v>75</v>
      </c>
      <c r="P48" s="1" t="s">
        <v>75</v>
      </c>
      <c r="Q48" s="1" t="s">
        <v>75</v>
      </c>
      <c r="R48" s="1" t="s">
        <v>72</v>
      </c>
      <c r="S48" s="1" t="s">
        <v>75</v>
      </c>
      <c r="T48" s="2">
        <v>34973</v>
      </c>
      <c r="U48" s="1" t="s">
        <v>171</v>
      </c>
      <c r="V48" s="1" t="s">
        <v>167</v>
      </c>
      <c r="AD48" s="1">
        <v>1</v>
      </c>
      <c r="AE48" s="1" t="s">
        <v>167</v>
      </c>
      <c r="AF48" s="1" t="s">
        <v>117</v>
      </c>
      <c r="AH48" s="7">
        <v>3.976</v>
      </c>
      <c r="AJ48" s="7">
        <v>0.485</v>
      </c>
      <c r="AK48" s="7">
        <v>51.5625</v>
      </c>
      <c r="AL48" s="7">
        <v>0.32</v>
      </c>
      <c r="BE48" s="7">
        <v>3.4511608450115037</v>
      </c>
      <c r="BF48" s="7">
        <v>1.593666667</v>
      </c>
      <c r="BI48">
        <v>1</v>
      </c>
      <c r="BJ48" t="s">
        <v>180</v>
      </c>
      <c r="BK48" t="s">
        <v>376</v>
      </c>
      <c r="BL48" s="7" t="s">
        <v>356</v>
      </c>
      <c r="BN48" s="61" t="s">
        <v>356</v>
      </c>
      <c r="BP48" s="61" t="s">
        <v>356</v>
      </c>
      <c r="BR48" s="61" t="s">
        <v>356</v>
      </c>
      <c r="BT48" s="61" t="s">
        <v>356</v>
      </c>
      <c r="BV48" s="61" t="s">
        <v>356</v>
      </c>
      <c r="CD48" s="61" t="s">
        <v>356</v>
      </c>
      <c r="CE48" s="61">
        <v>99.99245341</v>
      </c>
      <c r="CH48" s="1" t="s">
        <v>356</v>
      </c>
      <c r="CJ48" s="61" t="s">
        <v>356</v>
      </c>
      <c r="CL48" s="61" t="s">
        <v>356</v>
      </c>
      <c r="CN48" s="61" t="s">
        <v>356</v>
      </c>
      <c r="CP48" s="61" t="s">
        <v>356</v>
      </c>
      <c r="CR48" s="61" t="s">
        <v>356</v>
      </c>
      <c r="CZ48" s="61" t="s">
        <v>356</v>
      </c>
      <c r="DA48" s="61">
        <v>99.99245341</v>
      </c>
      <c r="DD48" s="7">
        <v>12112.9</v>
      </c>
      <c r="DE48" s="7">
        <v>0</v>
      </c>
      <c r="DF48" s="7">
        <v>7757.1</v>
      </c>
      <c r="DI48" s="7">
        <v>21117.7</v>
      </c>
      <c r="EI48" s="8">
        <v>21117.7</v>
      </c>
      <c r="EK48" t="s">
        <v>356</v>
      </c>
      <c r="EL48" t="s">
        <v>356</v>
      </c>
      <c r="EM48" t="s">
        <v>356</v>
      </c>
      <c r="EN48" t="s">
        <v>356</v>
      </c>
      <c r="EO48" t="s">
        <v>356</v>
      </c>
      <c r="EP48" t="s">
        <v>356</v>
      </c>
      <c r="EQ48" t="s">
        <v>356</v>
      </c>
      <c r="ER48" t="s">
        <v>356</v>
      </c>
      <c r="ES48" t="s">
        <v>356</v>
      </c>
      <c r="ET48" t="s">
        <v>356</v>
      </c>
      <c r="EU48" t="s">
        <v>356</v>
      </c>
      <c r="EV48" t="s">
        <v>356</v>
      </c>
      <c r="EW48" t="s">
        <v>356</v>
      </c>
      <c r="EX48" t="s">
        <v>356</v>
      </c>
      <c r="EY48" t="s">
        <v>356</v>
      </c>
      <c r="EZ48" t="s">
        <v>356</v>
      </c>
      <c r="FA48" t="s">
        <v>356</v>
      </c>
      <c r="FB48" t="s">
        <v>356</v>
      </c>
      <c r="FC48" t="s">
        <v>356</v>
      </c>
      <c r="FD48" t="s">
        <v>356</v>
      </c>
      <c r="FE48" t="s">
        <v>356</v>
      </c>
      <c r="FF48" t="s">
        <v>356</v>
      </c>
      <c r="FG48" t="s">
        <v>356</v>
      </c>
      <c r="FH48">
        <v>0</v>
      </c>
      <c r="FI48">
        <v>12112.9</v>
      </c>
      <c r="FJ48" s="26">
        <v>192.1</v>
      </c>
      <c r="FK48" s="26">
        <v>369.6</v>
      </c>
      <c r="FM48" s="26">
        <v>561.7</v>
      </c>
      <c r="FN48" s="26">
        <v>817.4748677</v>
      </c>
      <c r="FO48">
        <v>1</v>
      </c>
      <c r="FP48" t="s">
        <v>180</v>
      </c>
      <c r="FQ48" s="1" t="s">
        <v>376</v>
      </c>
      <c r="FR48" s="8"/>
      <c r="FS48" s="23" t="s">
        <v>356</v>
      </c>
      <c r="FT48" s="8"/>
      <c r="FU48" s="23" t="s">
        <v>356</v>
      </c>
      <c r="FV48" s="8"/>
      <c r="FW48" s="23" t="s">
        <v>356</v>
      </c>
      <c r="FX48" s="8"/>
      <c r="FY48" s="23" t="s">
        <v>356</v>
      </c>
      <c r="FZ48" s="8"/>
      <c r="GA48" s="23" t="s">
        <v>356</v>
      </c>
      <c r="GB48" s="8"/>
      <c r="GC48" s="23" t="s">
        <v>356</v>
      </c>
      <c r="GD48" s="23"/>
      <c r="GF48" s="8">
        <f t="shared" si="7"/>
        <v>3.4511608450115037</v>
      </c>
      <c r="GG48" s="23">
        <v>3.3764356562747224</v>
      </c>
      <c r="GI48" s="23" t="s">
        <v>356</v>
      </c>
      <c r="GJ48" s="26"/>
      <c r="GK48" s="23" t="s">
        <v>356</v>
      </c>
      <c r="GL48" s="26"/>
      <c r="GM48" s="23" t="s">
        <v>356</v>
      </c>
      <c r="GO48" s="23" t="s">
        <v>356</v>
      </c>
      <c r="GQ48" s="23" t="s">
        <v>356</v>
      </c>
      <c r="GS48" s="23" t="s">
        <v>356</v>
      </c>
      <c r="GV48" s="23" t="s">
        <v>356</v>
      </c>
      <c r="GW48" s="23">
        <v>44.74120968905063</v>
      </c>
    </row>
    <row r="49" spans="1:205" ht="12.75">
      <c r="A49" s="37">
        <v>303</v>
      </c>
      <c r="B49" s="37" t="s">
        <v>178</v>
      </c>
      <c r="C49" s="1" t="s">
        <v>76</v>
      </c>
      <c r="D49" s="1" t="s">
        <v>77</v>
      </c>
      <c r="E49" s="1" t="s">
        <v>68</v>
      </c>
      <c r="F49" s="1" t="s">
        <v>118</v>
      </c>
      <c r="G49" s="1" t="s">
        <v>79</v>
      </c>
      <c r="H49" s="1" t="s">
        <v>78</v>
      </c>
      <c r="K49" s="1" t="s">
        <v>115</v>
      </c>
      <c r="L49" s="1" t="s">
        <v>114</v>
      </c>
      <c r="M49" s="1" t="s">
        <v>80</v>
      </c>
      <c r="O49" s="1" t="s">
        <v>75</v>
      </c>
      <c r="P49" s="1" t="s">
        <v>75</v>
      </c>
      <c r="Q49" s="1" t="s">
        <v>75</v>
      </c>
      <c r="R49" s="1" t="s">
        <v>72</v>
      </c>
      <c r="S49" s="1" t="s">
        <v>75</v>
      </c>
      <c r="T49" s="2">
        <v>33695</v>
      </c>
      <c r="U49" s="1" t="s">
        <v>179</v>
      </c>
      <c r="V49" s="1" t="s">
        <v>167</v>
      </c>
      <c r="AD49" s="1">
        <v>2</v>
      </c>
      <c r="AE49" s="1" t="s">
        <v>180</v>
      </c>
      <c r="AF49" s="1" t="s">
        <v>181</v>
      </c>
      <c r="AN49" s="7">
        <v>17.10004235</v>
      </c>
      <c r="AP49" s="7">
        <v>18.45345648</v>
      </c>
      <c r="AR49" s="7">
        <v>15.64807926</v>
      </c>
      <c r="BF49" s="7">
        <v>17.0671927</v>
      </c>
      <c r="BI49">
        <v>2</v>
      </c>
      <c r="BJ49" t="s">
        <v>180</v>
      </c>
      <c r="BK49" t="s">
        <v>181</v>
      </c>
      <c r="BL49" s="7" t="s">
        <v>356</v>
      </c>
      <c r="BN49" s="61" t="s">
        <v>356</v>
      </c>
      <c r="BP49" s="61" t="s">
        <v>356</v>
      </c>
      <c r="BR49" s="61" t="s">
        <v>356</v>
      </c>
      <c r="BS49" s="61">
        <v>99.79531203</v>
      </c>
      <c r="BT49" s="61" t="s">
        <v>356</v>
      </c>
      <c r="BU49" s="61">
        <v>99.91723274</v>
      </c>
      <c r="BV49" s="61" t="s">
        <v>356</v>
      </c>
      <c r="BW49" s="61">
        <v>99.85648177</v>
      </c>
      <c r="CD49" s="61" t="s">
        <v>356</v>
      </c>
      <c r="CE49" s="61">
        <v>99.87678007</v>
      </c>
      <c r="CH49" s="1" t="s">
        <v>356</v>
      </c>
      <c r="CJ49" s="61" t="s">
        <v>356</v>
      </c>
      <c r="CL49" s="61" t="s">
        <v>356</v>
      </c>
      <c r="CN49" s="61" t="s">
        <v>356</v>
      </c>
      <c r="CO49" s="61">
        <v>99.79531203</v>
      </c>
      <c r="CP49" s="61" t="s">
        <v>356</v>
      </c>
      <c r="CQ49" s="61">
        <v>99.91723274</v>
      </c>
      <c r="CR49" s="61" t="s">
        <v>356</v>
      </c>
      <c r="CS49" s="61">
        <v>99.85648177</v>
      </c>
      <c r="CZ49" s="61" t="s">
        <v>356</v>
      </c>
      <c r="DA49" s="61">
        <v>99.87678007</v>
      </c>
      <c r="DF49" s="7">
        <v>13279.8</v>
      </c>
      <c r="DG49" s="7">
        <v>13851</v>
      </c>
      <c r="DI49" s="7">
        <v>13851</v>
      </c>
      <c r="DQ49" s="8">
        <v>8354.2</v>
      </c>
      <c r="DS49" s="8">
        <v>22295.6</v>
      </c>
      <c r="DU49" s="8">
        <v>10903.2</v>
      </c>
      <c r="EI49" s="8">
        <v>13851</v>
      </c>
      <c r="EK49" t="s">
        <v>356</v>
      </c>
      <c r="EL49" t="s">
        <v>356</v>
      </c>
      <c r="EM49" t="s">
        <v>356</v>
      </c>
      <c r="EN49" t="s">
        <v>356</v>
      </c>
      <c r="EO49" t="s">
        <v>356</v>
      </c>
      <c r="EP49" t="s">
        <v>356</v>
      </c>
      <c r="EQ49" t="s">
        <v>356</v>
      </c>
      <c r="ER49" t="s">
        <v>356</v>
      </c>
      <c r="ES49" t="s">
        <v>356</v>
      </c>
      <c r="ET49" t="s">
        <v>356</v>
      </c>
      <c r="EU49" t="s">
        <v>356</v>
      </c>
      <c r="EV49" t="s">
        <v>356</v>
      </c>
      <c r="EW49" t="s">
        <v>356</v>
      </c>
      <c r="EX49" t="s">
        <v>356</v>
      </c>
      <c r="EY49" t="s">
        <v>356</v>
      </c>
      <c r="EZ49" t="s">
        <v>356</v>
      </c>
      <c r="FA49" t="s">
        <v>356</v>
      </c>
      <c r="FB49" t="s">
        <v>356</v>
      </c>
      <c r="FC49" t="s">
        <v>356</v>
      </c>
      <c r="FD49" t="s">
        <v>356</v>
      </c>
      <c r="FE49" t="s">
        <v>356</v>
      </c>
      <c r="FF49" t="s">
        <v>356</v>
      </c>
      <c r="FG49" t="s">
        <v>356</v>
      </c>
      <c r="FH49" t="s">
        <v>356</v>
      </c>
      <c r="FI49" t="s">
        <v>356</v>
      </c>
      <c r="FJ49" s="26">
        <v>0</v>
      </c>
      <c r="FK49" s="26">
        <v>440</v>
      </c>
      <c r="FM49" s="26">
        <v>440</v>
      </c>
      <c r="FN49" s="26">
        <v>879.6933862</v>
      </c>
      <c r="FO49"/>
      <c r="FP49"/>
      <c r="FR49" s="8"/>
      <c r="FS49" s="23" t="s">
        <v>356</v>
      </c>
      <c r="FT49" s="8"/>
      <c r="FU49" s="23" t="s">
        <v>356</v>
      </c>
      <c r="FV49" s="8"/>
      <c r="FW49" s="23" t="s">
        <v>356</v>
      </c>
      <c r="FX49" s="8"/>
      <c r="FY49" s="23" t="s">
        <v>356</v>
      </c>
      <c r="FZ49" s="8"/>
      <c r="GA49" s="23" t="s">
        <v>356</v>
      </c>
      <c r="GB49" s="8"/>
      <c r="GC49" s="23" t="s">
        <v>356</v>
      </c>
      <c r="GF49" s="8"/>
      <c r="GG49" s="36">
        <f aca="true" t="shared" si="8" ref="GG49:GG57">IF(SUM(FS49,FU49,FW49,FY49,GA49,GC49)=0,"",AVERAGE(FS49,FU49,FW49,FY49,GA49,GC49))</f>
      </c>
      <c r="GI49" s="23" t="s">
        <v>356</v>
      </c>
      <c r="GJ49" s="26"/>
      <c r="GK49" s="23" t="s">
        <v>356</v>
      </c>
      <c r="GL49" s="26"/>
      <c r="GM49" s="23" t="s">
        <v>356</v>
      </c>
      <c r="GO49" s="23" t="s">
        <v>356</v>
      </c>
      <c r="GQ49" s="23" t="s">
        <v>356</v>
      </c>
      <c r="GS49" s="23" t="s">
        <v>356</v>
      </c>
      <c r="GT49" s="36"/>
      <c r="GU49" s="36"/>
      <c r="GV49" s="23" t="s">
        <v>356</v>
      </c>
      <c r="GW49" s="36">
        <f aca="true" t="shared" si="9" ref="GW49:GW57">IF(SUM(GI49,GK49,GM49,GO49,GQ49,GS49)=0,"",AVERAGE(GI49,GK49,GM49,GO49,GQ49,GS49))</f>
      </c>
    </row>
    <row r="50" spans="1:205" ht="12.75">
      <c r="A50" s="37">
        <v>303</v>
      </c>
      <c r="B50" s="37" t="s">
        <v>196</v>
      </c>
      <c r="C50" s="1" t="s">
        <v>76</v>
      </c>
      <c r="D50" s="1" t="s">
        <v>77</v>
      </c>
      <c r="E50" s="1" t="s">
        <v>68</v>
      </c>
      <c r="F50" s="1" t="s">
        <v>118</v>
      </c>
      <c r="G50" s="1" t="s">
        <v>79</v>
      </c>
      <c r="H50" s="1" t="s">
        <v>78</v>
      </c>
      <c r="K50" s="1" t="s">
        <v>115</v>
      </c>
      <c r="L50" s="1" t="s">
        <v>121</v>
      </c>
      <c r="M50" s="1" t="s">
        <v>80</v>
      </c>
      <c r="O50" s="1" t="s">
        <v>75</v>
      </c>
      <c r="P50" s="1" t="s">
        <v>75</v>
      </c>
      <c r="Q50" s="1" t="s">
        <v>75</v>
      </c>
      <c r="R50" s="1" t="s">
        <v>72</v>
      </c>
      <c r="S50" s="1" t="s">
        <v>75</v>
      </c>
      <c r="T50" s="2">
        <v>33756</v>
      </c>
      <c r="U50" s="1" t="s">
        <v>197</v>
      </c>
      <c r="V50" s="1" t="s">
        <v>116</v>
      </c>
      <c r="W50" s="10" t="s">
        <v>116</v>
      </c>
      <c r="X50" s="10"/>
      <c r="Y50" s="1">
        <v>3</v>
      </c>
      <c r="Z50" s="1">
        <v>3</v>
      </c>
      <c r="AD50" s="1">
        <v>2</v>
      </c>
      <c r="AE50" s="1" t="s">
        <v>413</v>
      </c>
      <c r="AF50" s="1" t="s">
        <v>122</v>
      </c>
      <c r="AH50" s="7">
        <v>21.87652174</v>
      </c>
      <c r="AJ50" s="7">
        <v>37.33333333</v>
      </c>
      <c r="AL50" s="7">
        <v>38.2719661</v>
      </c>
      <c r="BF50" s="7">
        <v>32.49394039</v>
      </c>
      <c r="BI50">
        <v>2</v>
      </c>
      <c r="BJ50" t="s">
        <v>413</v>
      </c>
      <c r="BK50"/>
      <c r="BL50" s="7" t="s">
        <v>356</v>
      </c>
      <c r="BM50" s="61">
        <v>99.93577403</v>
      </c>
      <c r="BN50" s="61" t="s">
        <v>356</v>
      </c>
      <c r="BO50" s="61">
        <v>99.89943802</v>
      </c>
      <c r="BP50" s="61" t="s">
        <v>356</v>
      </c>
      <c r="BQ50" s="61">
        <v>99.89267446</v>
      </c>
      <c r="BR50" s="61" t="s">
        <v>356</v>
      </c>
      <c r="BT50" s="61" t="s">
        <v>356</v>
      </c>
      <c r="BV50" s="61" t="s">
        <v>356</v>
      </c>
      <c r="CD50" s="61" t="s">
        <v>356</v>
      </c>
      <c r="CE50" s="61">
        <v>99.90876435</v>
      </c>
      <c r="CH50" s="1" t="s">
        <v>356</v>
      </c>
      <c r="CI50" s="61">
        <v>99.93577403</v>
      </c>
      <c r="CJ50" s="61" t="s">
        <v>356</v>
      </c>
      <c r="CK50" s="61">
        <v>99.89943802</v>
      </c>
      <c r="CL50" s="61" t="s">
        <v>356</v>
      </c>
      <c r="CM50" s="61">
        <v>99.89267446</v>
      </c>
      <c r="CN50" s="61" t="s">
        <v>356</v>
      </c>
      <c r="CP50" s="61" t="s">
        <v>356</v>
      </c>
      <c r="CR50" s="61" t="s">
        <v>356</v>
      </c>
      <c r="CZ50" s="61" t="s">
        <v>356</v>
      </c>
      <c r="DA50" s="61">
        <v>99.90876435</v>
      </c>
      <c r="DD50" s="7">
        <v>25068</v>
      </c>
      <c r="DF50" s="7">
        <v>9345.5</v>
      </c>
      <c r="DI50" s="7">
        <v>35615.4</v>
      </c>
      <c r="DK50" s="8">
        <v>34061.8</v>
      </c>
      <c r="DM50" s="8">
        <v>37124.7</v>
      </c>
      <c r="DO50" s="8">
        <v>35659.7</v>
      </c>
      <c r="EI50" s="8">
        <v>35615.4</v>
      </c>
      <c r="EJ50">
        <v>0</v>
      </c>
      <c r="EK50">
        <v>25208.7</v>
      </c>
      <c r="EL50">
        <v>0</v>
      </c>
      <c r="EM50">
        <v>24664.5</v>
      </c>
      <c r="EN50">
        <v>0</v>
      </c>
      <c r="EO50">
        <v>25330.7</v>
      </c>
      <c r="EP50" t="s">
        <v>356</v>
      </c>
      <c r="EQ50" t="s">
        <v>356</v>
      </c>
      <c r="ER50" t="s">
        <v>356</v>
      </c>
      <c r="ES50" t="s">
        <v>356</v>
      </c>
      <c r="ET50" t="s">
        <v>356</v>
      </c>
      <c r="EU50" t="s">
        <v>356</v>
      </c>
      <c r="EV50" t="s">
        <v>356</v>
      </c>
      <c r="EW50" t="s">
        <v>356</v>
      </c>
      <c r="EX50" t="s">
        <v>356</v>
      </c>
      <c r="EY50" t="s">
        <v>356</v>
      </c>
      <c r="EZ50" t="s">
        <v>356</v>
      </c>
      <c r="FA50" t="s">
        <v>356</v>
      </c>
      <c r="FB50" t="s">
        <v>356</v>
      </c>
      <c r="FC50" t="s">
        <v>356</v>
      </c>
      <c r="FD50" t="s">
        <v>356</v>
      </c>
      <c r="FE50" t="s">
        <v>356</v>
      </c>
      <c r="FF50" t="s">
        <v>356</v>
      </c>
      <c r="FG50" t="s">
        <v>356</v>
      </c>
      <c r="FH50">
        <v>0</v>
      </c>
      <c r="FI50">
        <v>25068</v>
      </c>
      <c r="FJ50" s="26">
        <v>277.3733333</v>
      </c>
      <c r="FK50" s="26">
        <v>272.6666666666667</v>
      </c>
      <c r="FM50" s="26">
        <v>550.04</v>
      </c>
      <c r="FN50" s="26">
        <v>880.4209877</v>
      </c>
      <c r="FO50">
        <v>2</v>
      </c>
      <c r="FP50" t="s">
        <v>413</v>
      </c>
      <c r="FR50" s="8">
        <f>AG50</f>
        <v>0</v>
      </c>
      <c r="FS50" s="23">
        <v>42.257700487167874</v>
      </c>
      <c r="FT50" s="8">
        <f>AI50</f>
        <v>0</v>
      </c>
      <c r="FU50" s="23">
        <v>68.39974697335177</v>
      </c>
      <c r="FV50" s="8">
        <f>AK50</f>
        <v>0</v>
      </c>
      <c r="FW50" s="23">
        <v>71.96115704523278</v>
      </c>
      <c r="FX50" s="8"/>
      <c r="FY50" s="23" t="s">
        <v>356</v>
      </c>
      <c r="FZ50" s="8"/>
      <c r="GA50" s="23" t="s">
        <v>356</v>
      </c>
      <c r="GB50" s="8"/>
      <c r="GC50" s="23" t="s">
        <v>356</v>
      </c>
      <c r="GF50" s="8">
        <f t="shared" si="7"/>
        <v>0</v>
      </c>
      <c r="GG50" s="36">
        <f t="shared" si="8"/>
        <v>60.87286816858415</v>
      </c>
      <c r="GH50" s="26">
        <f>EJ50</f>
        <v>0</v>
      </c>
      <c r="GI50" s="23">
        <v>65.79534803004282</v>
      </c>
      <c r="GJ50" s="26">
        <f>EL50</f>
        <v>0</v>
      </c>
      <c r="GK50" s="23">
        <v>68.01750221441074</v>
      </c>
      <c r="GL50" s="26">
        <f>EN50</f>
        <v>0</v>
      </c>
      <c r="GM50" s="23">
        <v>67.04942462458554</v>
      </c>
      <c r="GN50" s="26"/>
      <c r="GO50" s="23" t="s">
        <v>356</v>
      </c>
      <c r="GQ50" s="23" t="s">
        <v>356</v>
      </c>
      <c r="GS50" s="23" t="s">
        <v>356</v>
      </c>
      <c r="GT50" s="36"/>
      <c r="GU50" s="36"/>
      <c r="GV50" s="23" t="s">
        <v>356</v>
      </c>
      <c r="GW50" s="36">
        <f t="shared" si="9"/>
        <v>66.95409162301303</v>
      </c>
    </row>
    <row r="51" spans="1:205" ht="12.75">
      <c r="A51" s="37">
        <v>303</v>
      </c>
      <c r="B51" s="37" t="s">
        <v>185</v>
      </c>
      <c r="C51" s="1" t="s">
        <v>76</v>
      </c>
      <c r="D51" s="1" t="s">
        <v>77</v>
      </c>
      <c r="E51" s="1" t="s">
        <v>68</v>
      </c>
      <c r="F51" s="1" t="s">
        <v>118</v>
      </c>
      <c r="G51" s="1" t="s">
        <v>79</v>
      </c>
      <c r="H51" s="1" t="s">
        <v>78</v>
      </c>
      <c r="K51" s="1" t="s">
        <v>115</v>
      </c>
      <c r="L51" s="1" t="s">
        <v>114</v>
      </c>
      <c r="M51" s="1" t="s">
        <v>80</v>
      </c>
      <c r="O51" s="1" t="s">
        <v>75</v>
      </c>
      <c r="P51" s="1" t="s">
        <v>75</v>
      </c>
      <c r="Q51" s="1" t="s">
        <v>75</v>
      </c>
      <c r="R51" s="1" t="s">
        <v>72</v>
      </c>
      <c r="S51" s="1" t="s">
        <v>75</v>
      </c>
      <c r="T51" s="2">
        <v>33695</v>
      </c>
      <c r="U51" s="1" t="s">
        <v>186</v>
      </c>
      <c r="V51" s="1" t="s">
        <v>167</v>
      </c>
      <c r="AD51" s="1">
        <v>2</v>
      </c>
      <c r="AE51" s="1" t="s">
        <v>180</v>
      </c>
      <c r="AF51" s="1" t="s">
        <v>181</v>
      </c>
      <c r="AP51" s="7">
        <v>15.70543336</v>
      </c>
      <c r="AR51" s="7">
        <v>37.3493108</v>
      </c>
      <c r="AT51" s="7">
        <v>8.253429285</v>
      </c>
      <c r="BF51" s="7">
        <v>20.43605781</v>
      </c>
      <c r="BI51"/>
      <c r="BJ51"/>
      <c r="BK51"/>
      <c r="BL51" s="7" t="s">
        <v>356</v>
      </c>
      <c r="BN51" s="61" t="s">
        <v>356</v>
      </c>
      <c r="BP51" s="61" t="s">
        <v>356</v>
      </c>
      <c r="BR51" s="61" t="s">
        <v>356</v>
      </c>
      <c r="BT51" s="61" t="s">
        <v>356</v>
      </c>
      <c r="BV51" s="61" t="s">
        <v>356</v>
      </c>
      <c r="CD51" s="61" t="s">
        <v>356</v>
      </c>
      <c r="CH51" s="1" t="s">
        <v>356</v>
      </c>
      <c r="CJ51" s="61" t="s">
        <v>356</v>
      </c>
      <c r="CL51" s="61" t="s">
        <v>356</v>
      </c>
      <c r="CN51" s="61" t="s">
        <v>356</v>
      </c>
      <c r="CP51" s="61" t="s">
        <v>356</v>
      </c>
      <c r="CR51" s="61" t="s">
        <v>356</v>
      </c>
      <c r="CZ51" s="61" t="s">
        <v>356</v>
      </c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 s="26">
        <v>0</v>
      </c>
      <c r="FO51"/>
      <c r="FP51"/>
      <c r="FR51" s="8"/>
      <c r="FS51" s="23" t="s">
        <v>356</v>
      </c>
      <c r="FT51" s="8"/>
      <c r="FU51" s="23" t="s">
        <v>356</v>
      </c>
      <c r="FV51" s="8"/>
      <c r="FW51" s="23" t="s">
        <v>356</v>
      </c>
      <c r="FX51" s="8"/>
      <c r="FY51" s="23" t="s">
        <v>356</v>
      </c>
      <c r="FZ51" s="8"/>
      <c r="GA51" s="23" t="s">
        <v>356</v>
      </c>
      <c r="GB51" s="8"/>
      <c r="GC51" s="23" t="s">
        <v>356</v>
      </c>
      <c r="GF51" s="8"/>
      <c r="GG51" s="36">
        <f t="shared" si="8"/>
      </c>
      <c r="GI51" s="23" t="s">
        <v>356</v>
      </c>
      <c r="GJ51" s="26"/>
      <c r="GK51" s="23" t="s">
        <v>356</v>
      </c>
      <c r="GL51" s="26"/>
      <c r="GM51" s="23" t="s">
        <v>356</v>
      </c>
      <c r="GO51" s="23" t="s">
        <v>356</v>
      </c>
      <c r="GQ51" s="23" t="s">
        <v>356</v>
      </c>
      <c r="GS51" s="23" t="s">
        <v>356</v>
      </c>
      <c r="GT51" s="36"/>
      <c r="GU51" s="36"/>
      <c r="GV51" s="23" t="s">
        <v>356</v>
      </c>
      <c r="GW51" s="36">
        <f t="shared" si="9"/>
      </c>
    </row>
    <row r="52" spans="1:205" ht="12.75">
      <c r="A52" s="37">
        <v>318</v>
      </c>
      <c r="B52" s="37" t="s">
        <v>237</v>
      </c>
      <c r="C52" s="1" t="s">
        <v>238</v>
      </c>
      <c r="D52" s="1" t="s">
        <v>239</v>
      </c>
      <c r="E52" s="1" t="s">
        <v>68</v>
      </c>
      <c r="F52" s="1" t="s">
        <v>118</v>
      </c>
      <c r="G52" s="1" t="s">
        <v>85</v>
      </c>
      <c r="H52" s="1" t="s">
        <v>88</v>
      </c>
      <c r="K52" s="1" t="s">
        <v>75</v>
      </c>
      <c r="M52" s="1" t="s">
        <v>74</v>
      </c>
      <c r="O52" s="1" t="s">
        <v>75</v>
      </c>
      <c r="P52" s="1" t="s">
        <v>75</v>
      </c>
      <c r="Q52" s="1" t="s">
        <v>75</v>
      </c>
      <c r="R52" s="1" t="s">
        <v>72</v>
      </c>
      <c r="S52" s="1" t="s">
        <v>75</v>
      </c>
      <c r="T52" s="2">
        <v>33756</v>
      </c>
      <c r="U52" s="1" t="s">
        <v>240</v>
      </c>
      <c r="V52" s="1" t="s">
        <v>116</v>
      </c>
      <c r="W52" s="10" t="s">
        <v>116</v>
      </c>
      <c r="X52" s="10"/>
      <c r="Y52" s="1">
        <v>3</v>
      </c>
      <c r="Z52" s="1">
        <v>3</v>
      </c>
      <c r="AD52" s="1">
        <v>1</v>
      </c>
      <c r="AE52" s="1" t="s">
        <v>413</v>
      </c>
      <c r="AF52" s="1" t="s">
        <v>241</v>
      </c>
      <c r="AH52" s="7">
        <v>128.6865921</v>
      </c>
      <c r="AJ52" s="7">
        <v>166.7387395</v>
      </c>
      <c r="AL52" s="7">
        <v>104.6747602</v>
      </c>
      <c r="BF52" s="7">
        <v>133.3666973</v>
      </c>
      <c r="BI52">
        <v>1</v>
      </c>
      <c r="BJ52" t="s">
        <v>413</v>
      </c>
      <c r="BK52" t="s">
        <v>360</v>
      </c>
      <c r="BL52" s="7" t="s">
        <v>356</v>
      </c>
      <c r="BM52" s="61">
        <v>99.89460307</v>
      </c>
      <c r="BN52" s="61" t="s">
        <v>356</v>
      </c>
      <c r="BO52" s="61">
        <v>99.87236719</v>
      </c>
      <c r="BP52" s="61" t="s">
        <v>356</v>
      </c>
      <c r="BQ52" s="61">
        <v>99.9145888</v>
      </c>
      <c r="BR52" s="61" t="s">
        <v>356</v>
      </c>
      <c r="BT52" s="61" t="s">
        <v>356</v>
      </c>
      <c r="BV52" s="61" t="s">
        <v>356</v>
      </c>
      <c r="CD52" s="61" t="s">
        <v>356</v>
      </c>
      <c r="CE52" s="61">
        <v>99.8933892</v>
      </c>
      <c r="CH52" s="1" t="s">
        <v>356</v>
      </c>
      <c r="CI52" s="61">
        <v>99.89460307</v>
      </c>
      <c r="CJ52" s="61" t="s">
        <v>356</v>
      </c>
      <c r="CK52" s="61">
        <v>99.87236719</v>
      </c>
      <c r="CL52" s="61" t="s">
        <v>356</v>
      </c>
      <c r="CM52" s="61">
        <v>99.9145888</v>
      </c>
      <c r="CN52" s="61" t="s">
        <v>356</v>
      </c>
      <c r="CP52" s="61" t="s">
        <v>356</v>
      </c>
      <c r="CR52" s="61" t="s">
        <v>356</v>
      </c>
      <c r="CZ52" s="61" t="s">
        <v>356</v>
      </c>
      <c r="DA52" s="61">
        <v>99.8933892</v>
      </c>
      <c r="DE52" s="7">
        <v>114869.5</v>
      </c>
      <c r="DF52" s="7">
        <v>8887.8</v>
      </c>
      <c r="DG52" s="7">
        <v>1339.6</v>
      </c>
      <c r="DI52" s="7">
        <v>125096.8</v>
      </c>
      <c r="DK52" s="8">
        <v>122097.1</v>
      </c>
      <c r="DM52" s="8">
        <v>130639.4</v>
      </c>
      <c r="DO52" s="8">
        <v>122553.9</v>
      </c>
      <c r="EI52" s="8">
        <v>125096.8</v>
      </c>
      <c r="EJ52">
        <v>0</v>
      </c>
      <c r="EK52">
        <v>113257.2</v>
      </c>
      <c r="EL52">
        <v>0</v>
      </c>
      <c r="EM52">
        <v>120466.6</v>
      </c>
      <c r="EN52">
        <v>0</v>
      </c>
      <c r="EO52">
        <v>110884.6</v>
      </c>
      <c r="EP52" t="s">
        <v>356</v>
      </c>
      <c r="EQ52" t="s">
        <v>356</v>
      </c>
      <c r="ER52" t="s">
        <v>356</v>
      </c>
      <c r="ES52" t="s">
        <v>356</v>
      </c>
      <c r="ET52" t="s">
        <v>356</v>
      </c>
      <c r="EU52" t="s">
        <v>356</v>
      </c>
      <c r="EV52" t="s">
        <v>356</v>
      </c>
      <c r="EW52" t="s">
        <v>356</v>
      </c>
      <c r="EX52" t="s">
        <v>356</v>
      </c>
      <c r="EY52" t="s">
        <v>356</v>
      </c>
      <c r="EZ52" t="s">
        <v>356</v>
      </c>
      <c r="FA52" t="s">
        <v>356</v>
      </c>
      <c r="FB52" t="s">
        <v>356</v>
      </c>
      <c r="FC52" t="s">
        <v>356</v>
      </c>
      <c r="FD52" t="s">
        <v>356</v>
      </c>
      <c r="FE52" t="s">
        <v>356</v>
      </c>
      <c r="FF52" t="s">
        <v>356</v>
      </c>
      <c r="FG52" t="s">
        <v>356</v>
      </c>
      <c r="FH52">
        <v>0</v>
      </c>
      <c r="FI52">
        <v>114869.5</v>
      </c>
      <c r="FJ52" s="26">
        <v>200.7475957</v>
      </c>
      <c r="FM52" s="26">
        <v>200.75</v>
      </c>
      <c r="FN52" s="26">
        <v>265.0661347</v>
      </c>
      <c r="FO52">
        <v>1</v>
      </c>
      <c r="FP52" t="s">
        <v>413</v>
      </c>
      <c r="FR52" s="8">
        <f>AG52</f>
        <v>0</v>
      </c>
      <c r="FS52" s="23">
        <v>134.09901002816662</v>
      </c>
      <c r="FT52" s="8">
        <f>AI52</f>
        <v>0</v>
      </c>
      <c r="FU52" s="23">
        <v>170.93606717223025</v>
      </c>
      <c r="FV52" s="8">
        <f>AK52</f>
        <v>0</v>
      </c>
      <c r="FW52" s="23">
        <v>107.57010648695609</v>
      </c>
      <c r="FX52" s="8"/>
      <c r="FZ52" s="8"/>
      <c r="GB52" s="8"/>
      <c r="GC52" s="23" t="s">
        <v>356</v>
      </c>
      <c r="GF52" s="8">
        <f t="shared" si="7"/>
        <v>0</v>
      </c>
      <c r="GG52" s="36">
        <f t="shared" si="8"/>
        <v>137.53506122911764</v>
      </c>
      <c r="GH52" s="26">
        <f>EJ52</f>
        <v>0</v>
      </c>
      <c r="GI52" s="23">
        <v>127.23236818014483</v>
      </c>
      <c r="GJ52" s="26">
        <f>EL52</f>
        <v>0</v>
      </c>
      <c r="GK52" s="23">
        <v>133.92799795933175</v>
      </c>
      <c r="GL52" s="26">
        <f>EN52</f>
        <v>0</v>
      </c>
      <c r="GM52" s="23">
        <v>125.94379482662856</v>
      </c>
      <c r="GO52" s="23" t="s">
        <v>356</v>
      </c>
      <c r="GQ52" s="23" t="s">
        <v>356</v>
      </c>
      <c r="GS52" s="23" t="s">
        <v>356</v>
      </c>
      <c r="GT52" s="36"/>
      <c r="GU52" s="36"/>
      <c r="GV52" s="23" t="s">
        <v>356</v>
      </c>
      <c r="GW52" s="36">
        <f t="shared" si="9"/>
        <v>129.03472032203504</v>
      </c>
    </row>
    <row r="53" spans="1:205" ht="12.75">
      <c r="A53" s="37">
        <v>318</v>
      </c>
      <c r="B53" s="37" t="s">
        <v>127</v>
      </c>
      <c r="C53" s="1" t="s">
        <v>91</v>
      </c>
      <c r="D53" s="1" t="s">
        <v>92</v>
      </c>
      <c r="E53" s="1" t="s">
        <v>68</v>
      </c>
      <c r="F53" s="1" t="s">
        <v>118</v>
      </c>
      <c r="G53" s="1" t="s">
        <v>85</v>
      </c>
      <c r="H53" s="1" t="s">
        <v>88</v>
      </c>
      <c r="K53" s="1" t="s">
        <v>75</v>
      </c>
      <c r="M53" s="1" t="s">
        <v>74</v>
      </c>
      <c r="O53" s="1" t="s">
        <v>75</v>
      </c>
      <c r="P53" s="1" t="s">
        <v>75</v>
      </c>
      <c r="Q53" s="1" t="s">
        <v>75</v>
      </c>
      <c r="R53" s="1" t="s">
        <v>72</v>
      </c>
      <c r="S53" s="1" t="s">
        <v>75</v>
      </c>
      <c r="T53" s="2">
        <v>34858</v>
      </c>
      <c r="U53" s="1" t="s">
        <v>128</v>
      </c>
      <c r="V53" s="1" t="s">
        <v>129</v>
      </c>
      <c r="W53" s="10" t="s">
        <v>129</v>
      </c>
      <c r="X53" s="10"/>
      <c r="Y53" s="1">
        <v>3</v>
      </c>
      <c r="Z53" s="1">
        <v>3</v>
      </c>
      <c r="AD53" s="1">
        <v>1</v>
      </c>
      <c r="AE53" s="1" t="s">
        <v>180</v>
      </c>
      <c r="AF53" s="1" t="s">
        <v>372</v>
      </c>
      <c r="AH53" s="7">
        <v>8.99829068</v>
      </c>
      <c r="AJ53" s="7">
        <v>63.0988023</v>
      </c>
      <c r="AL53" s="7">
        <v>13.54611127</v>
      </c>
      <c r="BF53" s="7">
        <v>28.54773475</v>
      </c>
      <c r="BI53">
        <v>1</v>
      </c>
      <c r="BJ53" t="s">
        <v>180</v>
      </c>
      <c r="BK53"/>
      <c r="BL53" s="7" t="s">
        <v>356</v>
      </c>
      <c r="BM53" s="61">
        <v>99.99580562</v>
      </c>
      <c r="BN53" s="61" t="s">
        <v>356</v>
      </c>
      <c r="BO53" s="61">
        <v>99.96772205</v>
      </c>
      <c r="BP53" s="61" t="s">
        <v>356</v>
      </c>
      <c r="BQ53" s="61">
        <v>99.99528144</v>
      </c>
      <c r="BR53" s="61" t="s">
        <v>356</v>
      </c>
      <c r="BT53" s="61" t="s">
        <v>356</v>
      </c>
      <c r="BV53" s="61" t="s">
        <v>356</v>
      </c>
      <c r="CD53" s="61" t="s">
        <v>356</v>
      </c>
      <c r="CE53" s="61">
        <v>99.98771434</v>
      </c>
      <c r="CH53" s="1" t="s">
        <v>356</v>
      </c>
      <c r="CI53" s="61">
        <v>99.99580562</v>
      </c>
      <c r="CJ53" s="61" t="s">
        <v>356</v>
      </c>
      <c r="CK53" s="61">
        <v>99.96772205</v>
      </c>
      <c r="CL53" s="61" t="s">
        <v>356</v>
      </c>
      <c r="CM53" s="61">
        <v>99.99528144</v>
      </c>
      <c r="CN53" s="61" t="s">
        <v>356</v>
      </c>
      <c r="CP53" s="61" t="s">
        <v>356</v>
      </c>
      <c r="CR53" s="61" t="s">
        <v>356</v>
      </c>
      <c r="CZ53" s="61" t="s">
        <v>356</v>
      </c>
      <c r="DA53" s="61">
        <v>99.98771434</v>
      </c>
      <c r="DD53" s="7">
        <v>232366.4</v>
      </c>
      <c r="DI53" s="7">
        <v>232366.4</v>
      </c>
      <c r="DK53" s="8">
        <v>214532.1</v>
      </c>
      <c r="DM53" s="8">
        <v>195485.8</v>
      </c>
      <c r="DO53" s="8">
        <v>287081.3</v>
      </c>
      <c r="EI53" s="8">
        <v>232366.4</v>
      </c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 s="26">
        <v>207.49489756666665</v>
      </c>
      <c r="FM53" s="26">
        <v>207.49</v>
      </c>
      <c r="FN53" s="26">
        <v>265.1408571</v>
      </c>
      <c r="FO53">
        <v>1</v>
      </c>
      <c r="FP53" t="s">
        <v>180</v>
      </c>
      <c r="FQ53" s="1" t="s">
        <v>374</v>
      </c>
      <c r="FR53" s="8">
        <f>AG53</f>
        <v>0</v>
      </c>
      <c r="FS53" s="23">
        <v>10.174426757697123</v>
      </c>
      <c r="FT53" s="8">
        <f>AI53</f>
        <v>0</v>
      </c>
      <c r="FU53" s="23">
        <v>69.83175589613053</v>
      </c>
      <c r="FV53" s="8">
        <f>AK53</f>
        <v>0</v>
      </c>
      <c r="FW53" s="23">
        <v>13.555450812088605</v>
      </c>
      <c r="FX53" s="8"/>
      <c r="FZ53" s="8"/>
      <c r="GB53" s="8"/>
      <c r="GC53" s="23" t="s">
        <v>356</v>
      </c>
      <c r="GF53" s="8">
        <f t="shared" si="7"/>
        <v>0</v>
      </c>
      <c r="GG53" s="36">
        <f t="shared" si="8"/>
        <v>31.18721115530542</v>
      </c>
      <c r="GH53" s="26">
        <f>EJ53</f>
        <v>0</v>
      </c>
      <c r="GI53" s="23">
        <v>242.57284169994213</v>
      </c>
      <c r="GJ53" s="26">
        <f>EL53</f>
        <v>0</v>
      </c>
      <c r="GK53" s="23">
        <v>216.34507735511002</v>
      </c>
      <c r="GL53" s="26">
        <f>EN53</f>
        <v>0</v>
      </c>
      <c r="GM53" s="23">
        <v>287.27939905579035</v>
      </c>
      <c r="GO53" s="23" t="s">
        <v>356</v>
      </c>
      <c r="GQ53" s="23" t="s">
        <v>356</v>
      </c>
      <c r="GS53" s="23" t="s">
        <v>356</v>
      </c>
      <c r="GT53" s="36"/>
      <c r="GU53" s="36"/>
      <c r="GV53" s="23" t="s">
        <v>356</v>
      </c>
      <c r="GW53" s="36">
        <f t="shared" si="9"/>
        <v>248.73243937028084</v>
      </c>
    </row>
    <row r="54" spans="1:205" ht="12.75">
      <c r="A54" s="37">
        <v>319</v>
      </c>
      <c r="B54" s="37" t="s">
        <v>150</v>
      </c>
      <c r="C54" s="1" t="s">
        <v>107</v>
      </c>
      <c r="D54" s="1" t="s">
        <v>108</v>
      </c>
      <c r="E54" s="1" t="s">
        <v>68</v>
      </c>
      <c r="F54" s="1" t="s">
        <v>118</v>
      </c>
      <c r="G54" s="1" t="s">
        <v>85</v>
      </c>
      <c r="H54" s="1" t="s">
        <v>88</v>
      </c>
      <c r="K54" s="1" t="s">
        <v>75</v>
      </c>
      <c r="M54" s="1" t="s">
        <v>109</v>
      </c>
      <c r="O54" s="1" t="s">
        <v>75</v>
      </c>
      <c r="P54" s="1" t="s">
        <v>75</v>
      </c>
      <c r="Q54" s="1" t="s">
        <v>75</v>
      </c>
      <c r="R54" s="1" t="s">
        <v>72</v>
      </c>
      <c r="S54" s="1" t="s">
        <v>75</v>
      </c>
      <c r="T54" s="2">
        <v>35096</v>
      </c>
      <c r="U54" s="1" t="s">
        <v>151</v>
      </c>
      <c r="V54" s="1" t="s">
        <v>129</v>
      </c>
      <c r="W54" s="10" t="s">
        <v>129</v>
      </c>
      <c r="X54" s="10"/>
      <c r="Y54" s="1">
        <v>3</v>
      </c>
      <c r="Z54" s="1">
        <v>3</v>
      </c>
      <c r="AD54" s="1">
        <v>1</v>
      </c>
      <c r="AE54" s="1" t="s">
        <v>413</v>
      </c>
      <c r="AH54" s="7">
        <v>988.2352941</v>
      </c>
      <c r="AJ54" s="7">
        <v>1010.361446</v>
      </c>
      <c r="AL54" s="7">
        <v>1045.833333</v>
      </c>
      <c r="BF54" s="7">
        <v>1014.810024</v>
      </c>
      <c r="BI54">
        <v>1</v>
      </c>
      <c r="BJ54" t="s">
        <v>413</v>
      </c>
      <c r="BK54"/>
      <c r="BL54" s="7" t="s">
        <v>356</v>
      </c>
      <c r="BM54" s="61">
        <v>99.31312495</v>
      </c>
      <c r="BN54" s="61" t="s">
        <v>356</v>
      </c>
      <c r="BO54" s="61">
        <v>99.35329128</v>
      </c>
      <c r="BP54" s="61" t="s">
        <v>356</v>
      </c>
      <c r="BQ54" s="61">
        <v>99.33583884</v>
      </c>
      <c r="BR54" s="61" t="s">
        <v>356</v>
      </c>
      <c r="BT54" s="61" t="s">
        <v>356</v>
      </c>
      <c r="BV54" s="61" t="s">
        <v>356</v>
      </c>
      <c r="CD54" s="61" t="s">
        <v>356</v>
      </c>
      <c r="CE54" s="61">
        <v>99.33465595</v>
      </c>
      <c r="CH54" s="1" t="s">
        <v>356</v>
      </c>
      <c r="CI54" s="61">
        <v>99.31312495</v>
      </c>
      <c r="CJ54" s="61" t="s">
        <v>356</v>
      </c>
      <c r="CK54" s="61">
        <v>99.35329128</v>
      </c>
      <c r="CL54" s="61" t="s">
        <v>356</v>
      </c>
      <c r="CM54" s="61">
        <v>99.33583884</v>
      </c>
      <c r="CN54" s="61" t="s">
        <v>356</v>
      </c>
      <c r="CP54" s="61" t="s">
        <v>356</v>
      </c>
      <c r="CR54" s="61" t="s">
        <v>356</v>
      </c>
      <c r="CZ54" s="61" t="s">
        <v>356</v>
      </c>
      <c r="DA54" s="61">
        <v>99.33465595</v>
      </c>
      <c r="DD54" s="7">
        <v>11021</v>
      </c>
      <c r="DE54" s="7">
        <v>142179.6</v>
      </c>
      <c r="DF54" s="7">
        <v>318</v>
      </c>
      <c r="DG54" s="7">
        <v>231.5</v>
      </c>
      <c r="DI54" s="7">
        <v>152524.1</v>
      </c>
      <c r="DK54" s="8">
        <v>143874.1</v>
      </c>
      <c r="DM54" s="8">
        <v>156231.3</v>
      </c>
      <c r="DO54" s="8">
        <v>157466.8</v>
      </c>
      <c r="EI54" s="8">
        <v>152524.1</v>
      </c>
      <c r="EJ54">
        <v>0</v>
      </c>
      <c r="EK54">
        <v>143248.1</v>
      </c>
      <c r="EL54">
        <v>0</v>
      </c>
      <c r="EM54">
        <v>155536.3</v>
      </c>
      <c r="EN54">
        <v>0</v>
      </c>
      <c r="EO54">
        <v>157139.5</v>
      </c>
      <c r="EP54" t="s">
        <v>356</v>
      </c>
      <c r="EQ54" t="s">
        <v>356</v>
      </c>
      <c r="ER54" t="s">
        <v>356</v>
      </c>
      <c r="ES54" t="s">
        <v>356</v>
      </c>
      <c r="ET54" t="s">
        <v>356</v>
      </c>
      <c r="EU54" t="s">
        <v>356</v>
      </c>
      <c r="EV54" t="s">
        <v>356</v>
      </c>
      <c r="EW54" t="s">
        <v>356</v>
      </c>
      <c r="EX54" t="s">
        <v>356</v>
      </c>
      <c r="EY54" t="s">
        <v>356</v>
      </c>
      <c r="EZ54" t="s">
        <v>356</v>
      </c>
      <c r="FA54" t="s">
        <v>356</v>
      </c>
      <c r="FB54" t="s">
        <v>356</v>
      </c>
      <c r="FC54" t="s">
        <v>356</v>
      </c>
      <c r="FD54" t="s">
        <v>356</v>
      </c>
      <c r="FE54" t="s">
        <v>356</v>
      </c>
      <c r="FF54" t="s">
        <v>356</v>
      </c>
      <c r="FG54" t="s">
        <v>356</v>
      </c>
      <c r="FH54">
        <v>0</v>
      </c>
      <c r="FI54">
        <v>153200.6</v>
      </c>
      <c r="FJ54" s="26">
        <v>322.175</v>
      </c>
      <c r="FK54" s="26">
        <v>144.48</v>
      </c>
      <c r="FM54" s="26">
        <v>466.66</v>
      </c>
      <c r="FN54" s="26">
        <v>673.7777778</v>
      </c>
      <c r="FO54">
        <v>1</v>
      </c>
      <c r="FP54" t="s">
        <v>413</v>
      </c>
      <c r="FR54" s="8">
        <f>AG54</f>
        <v>0</v>
      </c>
      <c r="FS54" s="23">
        <v>1832.7776194150965</v>
      </c>
      <c r="FT54" s="8">
        <f>AI54</f>
        <v>0</v>
      </c>
      <c r="FU54" s="23">
        <v>1782.425594771752</v>
      </c>
      <c r="FV54" s="8">
        <f>AK54</f>
        <v>0</v>
      </c>
      <c r="FW54" s="23">
        <v>1745.8922418379746</v>
      </c>
      <c r="FX54" s="8"/>
      <c r="FZ54" s="8"/>
      <c r="GB54" s="8"/>
      <c r="GC54" s="23" t="s">
        <v>356</v>
      </c>
      <c r="GF54" s="8">
        <f t="shared" si="7"/>
        <v>0</v>
      </c>
      <c r="GG54" s="36">
        <f t="shared" si="8"/>
        <v>1787.031818674941</v>
      </c>
      <c r="GH54" s="26">
        <f>EJ54</f>
        <v>0</v>
      </c>
      <c r="GI54" s="23">
        <v>266.8283874068658</v>
      </c>
      <c r="GJ54" s="26">
        <f>EL54</f>
        <v>0</v>
      </c>
      <c r="GK54" s="23">
        <v>275.61490044107245</v>
      </c>
      <c r="GL54" s="26">
        <f>EN54</f>
        <v>0</v>
      </c>
      <c r="GM54" s="23">
        <v>262.8717767594176</v>
      </c>
      <c r="GO54" s="23" t="s">
        <v>356</v>
      </c>
      <c r="GQ54" s="23" t="s">
        <v>356</v>
      </c>
      <c r="GS54" s="23" t="s">
        <v>356</v>
      </c>
      <c r="GT54" s="36"/>
      <c r="GU54" s="36"/>
      <c r="GV54" s="23" t="s">
        <v>356</v>
      </c>
      <c r="GW54" s="36">
        <f t="shared" si="9"/>
        <v>268.43835486911865</v>
      </c>
    </row>
    <row r="55" spans="1:205" ht="12.75">
      <c r="A55" s="37">
        <v>319</v>
      </c>
      <c r="B55" s="37" t="s">
        <v>251</v>
      </c>
      <c r="C55" s="1" t="s">
        <v>107</v>
      </c>
      <c r="D55" s="1" t="s">
        <v>108</v>
      </c>
      <c r="E55" s="1" t="s">
        <v>68</v>
      </c>
      <c r="F55" s="1" t="s">
        <v>118</v>
      </c>
      <c r="G55" s="1" t="s">
        <v>85</v>
      </c>
      <c r="H55" s="1" t="s">
        <v>88</v>
      </c>
      <c r="K55" s="1" t="s">
        <v>75</v>
      </c>
      <c r="M55" s="1" t="s">
        <v>109</v>
      </c>
      <c r="O55" s="1" t="s">
        <v>75</v>
      </c>
      <c r="P55" s="1" t="s">
        <v>75</v>
      </c>
      <c r="Q55" s="1" t="s">
        <v>75</v>
      </c>
      <c r="R55" s="1" t="s">
        <v>72</v>
      </c>
      <c r="S55" s="1" t="s">
        <v>75</v>
      </c>
      <c r="T55" s="2">
        <v>35309</v>
      </c>
      <c r="U55" s="1" t="s">
        <v>252</v>
      </c>
      <c r="V55" s="1" t="s">
        <v>167</v>
      </c>
      <c r="W55" s="1" t="s">
        <v>167</v>
      </c>
      <c r="AD55" s="1">
        <v>1</v>
      </c>
      <c r="AE55" s="1" t="s">
        <v>167</v>
      </c>
      <c r="AH55" s="7">
        <v>195.6227545</v>
      </c>
      <c r="AJ55" s="7">
        <v>174.5024096</v>
      </c>
      <c r="AL55" s="7">
        <v>178.5660377</v>
      </c>
      <c r="BF55" s="7">
        <v>182.8970673</v>
      </c>
      <c r="BI55">
        <v>1</v>
      </c>
      <c r="BJ55" t="s">
        <v>180</v>
      </c>
      <c r="BK55" t="s">
        <v>376</v>
      </c>
      <c r="BL55" s="7" t="s">
        <v>356</v>
      </c>
      <c r="BM55" s="61">
        <v>98.20343333</v>
      </c>
      <c r="BN55" s="61" t="s">
        <v>356</v>
      </c>
      <c r="BO55" s="61">
        <v>98.39944225</v>
      </c>
      <c r="BP55" s="61" t="s">
        <v>356</v>
      </c>
      <c r="BQ55" s="61">
        <v>99.08824171</v>
      </c>
      <c r="BR55" s="61" t="s">
        <v>356</v>
      </c>
      <c r="BT55" s="61" t="s">
        <v>356</v>
      </c>
      <c r="BV55" s="61" t="s">
        <v>356</v>
      </c>
      <c r="CD55" s="61" t="s">
        <v>356</v>
      </c>
      <c r="CE55" s="61">
        <v>98.67389017</v>
      </c>
      <c r="CH55" s="1" t="s">
        <v>356</v>
      </c>
      <c r="CI55" s="61">
        <v>98.20343333</v>
      </c>
      <c r="CJ55" s="61" t="s">
        <v>356</v>
      </c>
      <c r="CK55" s="61">
        <v>98.39944225</v>
      </c>
      <c r="CL55" s="61" t="s">
        <v>356</v>
      </c>
      <c r="CM55" s="61">
        <v>99.08824171</v>
      </c>
      <c r="CN55" s="61" t="s">
        <v>356</v>
      </c>
      <c r="CP55" s="61" t="s">
        <v>356</v>
      </c>
      <c r="CR55" s="61" t="s">
        <v>356</v>
      </c>
      <c r="CZ55" s="61" t="s">
        <v>356</v>
      </c>
      <c r="DA55" s="61">
        <v>98.67389017</v>
      </c>
      <c r="DD55" s="7">
        <v>10974.5</v>
      </c>
      <c r="DF55" s="7">
        <v>2343</v>
      </c>
      <c r="DG55" s="7">
        <v>474.5</v>
      </c>
      <c r="DI55" s="7">
        <v>13792</v>
      </c>
      <c r="DK55" s="8">
        <v>10888.7</v>
      </c>
      <c r="DM55" s="8">
        <v>10902.6</v>
      </c>
      <c r="DO55" s="8">
        <v>19584.8</v>
      </c>
      <c r="EI55" s="8">
        <v>13792</v>
      </c>
      <c r="EJ55">
        <v>0</v>
      </c>
      <c r="EK55">
        <v>7944.4</v>
      </c>
      <c r="EL55">
        <v>0</v>
      </c>
      <c r="EM55">
        <v>7936.7</v>
      </c>
      <c r="EN55">
        <v>0</v>
      </c>
      <c r="EO55">
        <v>17042.3</v>
      </c>
      <c r="EP55" t="s">
        <v>356</v>
      </c>
      <c r="EQ55" t="s">
        <v>356</v>
      </c>
      <c r="ER55" t="s">
        <v>356</v>
      </c>
      <c r="ES55" t="s">
        <v>356</v>
      </c>
      <c r="ET55" t="s">
        <v>356</v>
      </c>
      <c r="EU55" t="s">
        <v>356</v>
      </c>
      <c r="EV55" t="s">
        <v>356</v>
      </c>
      <c r="EW55" t="s">
        <v>356</v>
      </c>
      <c r="EX55" t="s">
        <v>356</v>
      </c>
      <c r="EY55" t="s">
        <v>356</v>
      </c>
      <c r="EZ55" t="s">
        <v>356</v>
      </c>
      <c r="FA55" t="s">
        <v>356</v>
      </c>
      <c r="FB55" t="s">
        <v>356</v>
      </c>
      <c r="FC55" t="s">
        <v>356</v>
      </c>
      <c r="FD55" t="s">
        <v>356</v>
      </c>
      <c r="FE55" t="s">
        <v>356</v>
      </c>
      <c r="FF55" t="s">
        <v>356</v>
      </c>
      <c r="FG55" t="s">
        <v>356</v>
      </c>
      <c r="FH55">
        <v>0</v>
      </c>
      <c r="FI55">
        <v>10974.5</v>
      </c>
      <c r="FJ55" s="26">
        <v>216.37792</v>
      </c>
      <c r="FK55" s="26">
        <v>243.81333333333336</v>
      </c>
      <c r="FM55" s="26">
        <v>460.19</v>
      </c>
      <c r="FN55" s="26">
        <v>629.1005291</v>
      </c>
      <c r="FO55">
        <v>1</v>
      </c>
      <c r="FP55" t="s">
        <v>180</v>
      </c>
      <c r="FQ55" s="1" t="s">
        <v>376</v>
      </c>
      <c r="FR55" s="8">
        <f>AG55</f>
        <v>0</v>
      </c>
      <c r="FS55" s="23">
        <v>399.27696369666984</v>
      </c>
      <c r="FT55" s="8">
        <f>AI55</f>
        <v>0</v>
      </c>
      <c r="FU55" s="23">
        <v>314.5663442997095</v>
      </c>
      <c r="FV55" s="8">
        <f>AK55</f>
        <v>0</v>
      </c>
      <c r="FW55" s="23">
        <v>333.03522606449224</v>
      </c>
      <c r="FX55" s="8"/>
      <c r="FZ55" s="8"/>
      <c r="GB55" s="8"/>
      <c r="GC55" s="23" t="s">
        <v>356</v>
      </c>
      <c r="GF55" s="8">
        <f t="shared" si="7"/>
        <v>0</v>
      </c>
      <c r="GG55" s="36">
        <f t="shared" si="8"/>
        <v>348.95951135362384</v>
      </c>
      <c r="GH55" s="26">
        <f>EJ55</f>
        <v>0</v>
      </c>
      <c r="GI55" s="23">
        <v>22.22444456774147</v>
      </c>
      <c r="GJ55" s="26">
        <f>EL55</f>
        <v>0</v>
      </c>
      <c r="GK55" s="23">
        <v>19.653545415634696</v>
      </c>
      <c r="GL55" s="26">
        <f>EN55</f>
        <v>0</v>
      </c>
      <c r="GM55" s="23">
        <v>36.526701179157286</v>
      </c>
      <c r="GO55" s="23" t="s">
        <v>356</v>
      </c>
      <c r="GQ55" s="23" t="s">
        <v>356</v>
      </c>
      <c r="GS55" s="23" t="s">
        <v>356</v>
      </c>
      <c r="GT55" s="36"/>
      <c r="GU55" s="36"/>
      <c r="GV55" s="23" t="s">
        <v>356</v>
      </c>
      <c r="GW55" s="36">
        <f t="shared" si="9"/>
        <v>26.134897054177816</v>
      </c>
    </row>
    <row r="56" spans="1:205" ht="12.75">
      <c r="A56" s="37">
        <v>319</v>
      </c>
      <c r="B56" s="37" t="s">
        <v>253</v>
      </c>
      <c r="C56" s="1" t="s">
        <v>107</v>
      </c>
      <c r="D56" s="1" t="s">
        <v>108</v>
      </c>
      <c r="E56" s="1" t="s">
        <v>68</v>
      </c>
      <c r="F56" s="1" t="s">
        <v>118</v>
      </c>
      <c r="G56" s="1" t="s">
        <v>85</v>
      </c>
      <c r="H56" s="1" t="s">
        <v>88</v>
      </c>
      <c r="K56" s="1" t="s">
        <v>75</v>
      </c>
      <c r="M56" s="1" t="s">
        <v>109</v>
      </c>
      <c r="O56" s="1" t="s">
        <v>75</v>
      </c>
      <c r="P56" s="1" t="s">
        <v>75</v>
      </c>
      <c r="Q56" s="1" t="s">
        <v>75</v>
      </c>
      <c r="R56" s="1" t="s">
        <v>72</v>
      </c>
      <c r="S56" s="1" t="s">
        <v>75</v>
      </c>
      <c r="T56" s="2">
        <v>34669</v>
      </c>
      <c r="U56" s="1" t="s">
        <v>227</v>
      </c>
      <c r="V56" s="1" t="s">
        <v>167</v>
      </c>
      <c r="W56" s="1" t="s">
        <v>167</v>
      </c>
      <c r="AD56" s="1">
        <v>2</v>
      </c>
      <c r="AE56" s="1" t="s">
        <v>167</v>
      </c>
      <c r="AH56" s="7">
        <v>232.6699561</v>
      </c>
      <c r="AJ56" s="7">
        <v>156.29596</v>
      </c>
      <c r="AL56" s="7">
        <v>170.8040166</v>
      </c>
      <c r="BF56" s="7">
        <v>186.5899776</v>
      </c>
      <c r="BI56"/>
      <c r="BJ56"/>
      <c r="BK56"/>
      <c r="BL56" s="7" t="s">
        <v>356</v>
      </c>
      <c r="BN56" s="61" t="s">
        <v>356</v>
      </c>
      <c r="BP56" s="61" t="s">
        <v>356</v>
      </c>
      <c r="BR56" s="61" t="s">
        <v>356</v>
      </c>
      <c r="BT56" s="61" t="s">
        <v>356</v>
      </c>
      <c r="BV56" s="61" t="s">
        <v>356</v>
      </c>
      <c r="CD56" s="61" t="s">
        <v>356</v>
      </c>
      <c r="CH56" s="1" t="s">
        <v>356</v>
      </c>
      <c r="CJ56" s="61" t="s">
        <v>356</v>
      </c>
      <c r="CL56" s="61" t="s">
        <v>356</v>
      </c>
      <c r="CN56" s="61" t="s">
        <v>356</v>
      </c>
      <c r="CP56" s="61" t="s">
        <v>356</v>
      </c>
      <c r="CR56" s="61" t="s">
        <v>356</v>
      </c>
      <c r="CZ56" s="61" t="s">
        <v>356</v>
      </c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O56"/>
      <c r="FP56"/>
      <c r="FR56" s="8"/>
      <c r="FT56" s="8"/>
      <c r="FV56" s="8"/>
      <c r="FX56" s="8"/>
      <c r="FZ56" s="8"/>
      <c r="GB56" s="8"/>
      <c r="GF56" s="8"/>
      <c r="GG56" s="36">
        <f t="shared" si="8"/>
      </c>
      <c r="GI56" s="23" t="s">
        <v>356</v>
      </c>
      <c r="GJ56" s="26"/>
      <c r="GK56" s="23" t="s">
        <v>356</v>
      </c>
      <c r="GL56" s="26"/>
      <c r="GM56" s="23" t="s">
        <v>356</v>
      </c>
      <c r="GO56" s="23" t="s">
        <v>356</v>
      </c>
      <c r="GQ56" s="23" t="s">
        <v>356</v>
      </c>
      <c r="GS56" s="23" t="s">
        <v>356</v>
      </c>
      <c r="GT56" s="36"/>
      <c r="GU56" s="36"/>
      <c r="GV56" s="23" t="s">
        <v>356</v>
      </c>
      <c r="GW56" s="36">
        <f t="shared" si="9"/>
      </c>
    </row>
    <row r="57" spans="1:205" ht="12.75">
      <c r="A57" s="37">
        <v>319</v>
      </c>
      <c r="B57" s="37" t="s">
        <v>221</v>
      </c>
      <c r="C57" s="1" t="s">
        <v>107</v>
      </c>
      <c r="D57" s="1" t="s">
        <v>108</v>
      </c>
      <c r="E57" s="1" t="s">
        <v>68</v>
      </c>
      <c r="F57" s="1" t="s">
        <v>118</v>
      </c>
      <c r="G57" s="1" t="s">
        <v>85</v>
      </c>
      <c r="H57" s="1" t="s">
        <v>88</v>
      </c>
      <c r="K57" s="1" t="s">
        <v>75</v>
      </c>
      <c r="M57" s="1" t="s">
        <v>109</v>
      </c>
      <c r="O57" s="1" t="s">
        <v>75</v>
      </c>
      <c r="P57" s="1" t="s">
        <v>75</v>
      </c>
      <c r="Q57" s="1" t="s">
        <v>75</v>
      </c>
      <c r="R57" s="1" t="s">
        <v>72</v>
      </c>
      <c r="S57" s="1" t="s">
        <v>75</v>
      </c>
      <c r="T57" s="2">
        <v>34669</v>
      </c>
      <c r="U57" s="1" t="s">
        <v>222</v>
      </c>
      <c r="V57" s="1" t="s">
        <v>175</v>
      </c>
      <c r="W57" s="1" t="s">
        <v>175</v>
      </c>
      <c r="AD57" s="1">
        <v>2</v>
      </c>
      <c r="AE57" s="1" t="s">
        <v>180</v>
      </c>
      <c r="AF57" s="1" t="s">
        <v>223</v>
      </c>
      <c r="AH57" s="7">
        <v>102.7881142</v>
      </c>
      <c r="AJ57" s="7">
        <v>79.15978816</v>
      </c>
      <c r="AL57" s="7">
        <v>52.74382178</v>
      </c>
      <c r="BF57" s="7">
        <v>78.23057472</v>
      </c>
      <c r="BI57"/>
      <c r="BJ57"/>
      <c r="BK57"/>
      <c r="BL57" s="7" t="s">
        <v>356</v>
      </c>
      <c r="BN57" s="61" t="s">
        <v>356</v>
      </c>
      <c r="BP57" s="61" t="s">
        <v>356</v>
      </c>
      <c r="BR57" s="61" t="s">
        <v>356</v>
      </c>
      <c r="BT57" s="61" t="s">
        <v>356</v>
      </c>
      <c r="BV57" s="61" t="s">
        <v>356</v>
      </c>
      <c r="CD57" s="61" t="s">
        <v>356</v>
      </c>
      <c r="CH57" s="1" t="s">
        <v>356</v>
      </c>
      <c r="CJ57" s="61" t="s">
        <v>356</v>
      </c>
      <c r="CL57" s="61" t="s">
        <v>356</v>
      </c>
      <c r="CN57" s="61" t="s">
        <v>356</v>
      </c>
      <c r="CP57" s="61" t="s">
        <v>356</v>
      </c>
      <c r="CR57" s="61" t="s">
        <v>356</v>
      </c>
      <c r="CZ57" s="61" t="s">
        <v>356</v>
      </c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O57"/>
      <c r="FP57"/>
      <c r="FR57" s="8"/>
      <c r="FT57" s="8"/>
      <c r="FV57" s="8"/>
      <c r="FX57" s="8"/>
      <c r="FZ57" s="8"/>
      <c r="GB57" s="8"/>
      <c r="GF57" s="8"/>
      <c r="GG57" s="36">
        <f t="shared" si="8"/>
      </c>
      <c r="GI57" s="23" t="s">
        <v>356</v>
      </c>
      <c r="GJ57" s="26"/>
      <c r="GK57" s="23" t="s">
        <v>356</v>
      </c>
      <c r="GL57" s="26"/>
      <c r="GM57" s="23" t="s">
        <v>356</v>
      </c>
      <c r="GO57" s="23" t="s">
        <v>356</v>
      </c>
      <c r="GQ57" s="23" t="s">
        <v>356</v>
      </c>
      <c r="GS57" s="23" t="s">
        <v>356</v>
      </c>
      <c r="GT57" s="36"/>
      <c r="GU57" s="36"/>
      <c r="GV57" s="23" t="s">
        <v>356</v>
      </c>
      <c r="GW57" s="36">
        <f t="shared" si="9"/>
      </c>
    </row>
    <row r="58" spans="1:205" ht="12.75">
      <c r="A58" s="37">
        <v>319</v>
      </c>
      <c r="B58" s="37" t="s">
        <v>270</v>
      </c>
      <c r="C58" s="1" t="s">
        <v>107</v>
      </c>
      <c r="D58" s="1" t="s">
        <v>108</v>
      </c>
      <c r="E58" s="1" t="s">
        <v>68</v>
      </c>
      <c r="F58" s="1" t="s">
        <v>118</v>
      </c>
      <c r="G58" s="1" t="s">
        <v>85</v>
      </c>
      <c r="H58" s="1" t="s">
        <v>88</v>
      </c>
      <c r="K58" s="1" t="s">
        <v>75</v>
      </c>
      <c r="M58" s="1" t="s">
        <v>109</v>
      </c>
      <c r="O58" s="1" t="s">
        <v>75</v>
      </c>
      <c r="P58" s="1" t="s">
        <v>75</v>
      </c>
      <c r="Q58" s="1" t="s">
        <v>75</v>
      </c>
      <c r="R58" s="1" t="s">
        <v>72</v>
      </c>
      <c r="S58" s="1" t="s">
        <v>75</v>
      </c>
      <c r="T58" s="2">
        <v>33729</v>
      </c>
      <c r="U58" s="1" t="s">
        <v>271</v>
      </c>
      <c r="V58" s="1" t="s">
        <v>129</v>
      </c>
      <c r="W58" s="1" t="s">
        <v>129</v>
      </c>
      <c r="Y58" s="1">
        <v>3</v>
      </c>
      <c r="Z58" s="1">
        <v>3</v>
      </c>
      <c r="AD58" s="1">
        <v>3</v>
      </c>
      <c r="AE58" s="1" t="s">
        <v>413</v>
      </c>
      <c r="AH58" s="7">
        <v>623.7300613</v>
      </c>
      <c r="AJ58" s="7">
        <v>1139.881657</v>
      </c>
      <c r="AL58" s="7">
        <v>263.1325301</v>
      </c>
      <c r="BF58" s="7">
        <v>675.5814161</v>
      </c>
      <c r="BI58">
        <v>3</v>
      </c>
      <c r="BJ58" t="s">
        <v>413</v>
      </c>
      <c r="BK58"/>
      <c r="BL58" s="7" t="s">
        <v>356</v>
      </c>
      <c r="BN58" s="61" t="s">
        <v>356</v>
      </c>
      <c r="BP58" s="61" t="s">
        <v>356</v>
      </c>
      <c r="BR58" s="61" t="s">
        <v>356</v>
      </c>
      <c r="BT58" s="61" t="s">
        <v>356</v>
      </c>
      <c r="BV58" s="61" t="s">
        <v>356</v>
      </c>
      <c r="CD58" s="61" t="s">
        <v>356</v>
      </c>
      <c r="CE58" s="61">
        <v>99.66321191</v>
      </c>
      <c r="CH58" s="1" t="s">
        <v>356</v>
      </c>
      <c r="CJ58" s="61" t="s">
        <v>356</v>
      </c>
      <c r="CL58" s="61" t="s">
        <v>356</v>
      </c>
      <c r="CN58" s="61" t="s">
        <v>356</v>
      </c>
      <c r="CP58" s="61" t="s">
        <v>356</v>
      </c>
      <c r="CR58" s="61" t="s">
        <v>356</v>
      </c>
      <c r="CZ58" s="61" t="s">
        <v>356</v>
      </c>
      <c r="DA58" s="61">
        <v>99.66321191</v>
      </c>
      <c r="DD58" s="7">
        <v>24136.8</v>
      </c>
      <c r="DE58" s="7">
        <v>174539.6</v>
      </c>
      <c r="DF58" s="7">
        <v>1745.2</v>
      </c>
      <c r="DG58" s="7">
        <v>173.8</v>
      </c>
      <c r="DI58" s="7">
        <v>200595.4</v>
      </c>
      <c r="EI58" s="8">
        <v>200595.4</v>
      </c>
      <c r="EK58" t="s">
        <v>356</v>
      </c>
      <c r="EL58" t="s">
        <v>356</v>
      </c>
      <c r="EM58" t="s">
        <v>356</v>
      </c>
      <c r="EN58" t="s">
        <v>356</v>
      </c>
      <c r="EO58" t="s">
        <v>356</v>
      </c>
      <c r="EP58" t="s">
        <v>356</v>
      </c>
      <c r="EQ58" t="s">
        <v>356</v>
      </c>
      <c r="ER58" t="s">
        <v>356</v>
      </c>
      <c r="ES58" t="s">
        <v>356</v>
      </c>
      <c r="ET58" t="s">
        <v>356</v>
      </c>
      <c r="EU58" t="s">
        <v>356</v>
      </c>
      <c r="EV58" t="s">
        <v>356</v>
      </c>
      <c r="EW58" t="s">
        <v>356</v>
      </c>
      <c r="EX58" t="s">
        <v>356</v>
      </c>
      <c r="EY58" t="s">
        <v>356</v>
      </c>
      <c r="EZ58" t="s">
        <v>356</v>
      </c>
      <c r="FA58" t="s">
        <v>356</v>
      </c>
      <c r="FB58" t="s">
        <v>356</v>
      </c>
      <c r="FC58" t="s">
        <v>356</v>
      </c>
      <c r="FD58" t="s">
        <v>356</v>
      </c>
      <c r="FE58" t="s">
        <v>356</v>
      </c>
      <c r="FF58" t="s">
        <v>356</v>
      </c>
      <c r="FG58" t="s">
        <v>356</v>
      </c>
      <c r="FH58">
        <v>0</v>
      </c>
      <c r="FI58">
        <v>198676.4</v>
      </c>
      <c r="FJ58" s="26">
        <v>331.9875</v>
      </c>
      <c r="FK58" s="26">
        <v>88</v>
      </c>
      <c r="FM58" s="26">
        <v>419.99</v>
      </c>
      <c r="FN58" s="26">
        <v>704.5818342</v>
      </c>
      <c r="FO58">
        <v>2</v>
      </c>
      <c r="FP58" t="s">
        <v>413</v>
      </c>
      <c r="FR58" s="8"/>
      <c r="FT58" s="8"/>
      <c r="FV58" s="8"/>
      <c r="FX58" s="8"/>
      <c r="FZ58" s="8"/>
      <c r="GB58" s="8"/>
      <c r="GD58" s="23"/>
      <c r="GF58" s="8">
        <f t="shared" si="7"/>
        <v>0</v>
      </c>
      <c r="GG58" s="23">
        <v>1209.0212895753884</v>
      </c>
      <c r="GI58" s="23" t="s">
        <v>356</v>
      </c>
      <c r="GJ58" s="26"/>
      <c r="GK58" s="23" t="s">
        <v>356</v>
      </c>
      <c r="GL58" s="26"/>
      <c r="GM58" s="23" t="s">
        <v>356</v>
      </c>
      <c r="GO58" s="23" t="s">
        <v>356</v>
      </c>
      <c r="GQ58" s="23" t="s">
        <v>356</v>
      </c>
      <c r="GS58" s="23" t="s">
        <v>356</v>
      </c>
      <c r="GV58" s="23" t="s">
        <v>356</v>
      </c>
      <c r="GW58" s="23">
        <v>358.9857615141297</v>
      </c>
    </row>
    <row r="59" spans="1:205" s="105" customFormat="1" ht="12.75">
      <c r="A59" s="104">
        <v>322</v>
      </c>
      <c r="B59" s="104" t="s">
        <v>140</v>
      </c>
      <c r="C59" s="105" t="s">
        <v>102</v>
      </c>
      <c r="D59" s="105" t="s">
        <v>103</v>
      </c>
      <c r="E59" s="105" t="s">
        <v>68</v>
      </c>
      <c r="F59" s="105" t="s">
        <v>118</v>
      </c>
      <c r="G59" s="105" t="s">
        <v>85</v>
      </c>
      <c r="H59" s="105" t="s">
        <v>88</v>
      </c>
      <c r="K59" s="105" t="s">
        <v>75</v>
      </c>
      <c r="M59" s="105" t="s">
        <v>80</v>
      </c>
      <c r="O59" s="105" t="s">
        <v>75</v>
      </c>
      <c r="P59" s="105" t="s">
        <v>75</v>
      </c>
      <c r="Q59" s="105" t="s">
        <v>75</v>
      </c>
      <c r="R59" s="105" t="s">
        <v>72</v>
      </c>
      <c r="S59" s="105" t="s">
        <v>75</v>
      </c>
      <c r="T59" s="106">
        <v>34943</v>
      </c>
      <c r="U59" s="105" t="s">
        <v>141</v>
      </c>
      <c r="V59" s="105" t="s">
        <v>116</v>
      </c>
      <c r="W59" s="105" t="s">
        <v>116</v>
      </c>
      <c r="Y59" s="105">
        <v>3</v>
      </c>
      <c r="Z59" s="105">
        <v>3</v>
      </c>
      <c r="AA59" s="108"/>
      <c r="AB59" s="108"/>
      <c r="AD59" s="105">
        <v>1</v>
      </c>
      <c r="AE59" s="105" t="s">
        <v>413</v>
      </c>
      <c r="AG59" s="109"/>
      <c r="AH59" s="109">
        <v>378.7985322</v>
      </c>
      <c r="AI59" s="109"/>
      <c r="AJ59" s="109">
        <v>360.3362229</v>
      </c>
      <c r="AK59" s="109"/>
      <c r="AL59" s="109">
        <v>323.5886582</v>
      </c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>
        <v>354.2411378</v>
      </c>
      <c r="BG59" s="109"/>
      <c r="BH59" s="109"/>
      <c r="BI59" s="108">
        <v>1</v>
      </c>
      <c r="BJ59" s="108" t="s">
        <v>413</v>
      </c>
      <c r="BK59" s="108"/>
      <c r="BL59" s="109" t="s">
        <v>356</v>
      </c>
      <c r="BM59" s="110">
        <v>99.73744468</v>
      </c>
      <c r="BN59" s="110" t="s">
        <v>356</v>
      </c>
      <c r="BO59" s="110">
        <v>99.70748084</v>
      </c>
      <c r="BP59" s="110" t="s">
        <v>356</v>
      </c>
      <c r="BQ59" s="110">
        <v>99.74352333</v>
      </c>
      <c r="BR59" s="110" t="s">
        <v>356</v>
      </c>
      <c r="BS59" s="110"/>
      <c r="BT59" s="110" t="s">
        <v>356</v>
      </c>
      <c r="BU59" s="110"/>
      <c r="BV59" s="110" t="s">
        <v>356</v>
      </c>
      <c r="BW59" s="110"/>
      <c r="BX59" s="110"/>
      <c r="BY59" s="110"/>
      <c r="BZ59" s="110"/>
      <c r="CA59" s="110"/>
      <c r="CB59" s="110"/>
      <c r="CC59" s="110"/>
      <c r="CD59" s="110" t="s">
        <v>356</v>
      </c>
      <c r="CE59" s="110">
        <v>99.73001601</v>
      </c>
      <c r="CF59" s="111"/>
      <c r="CG59" s="111"/>
      <c r="CH59" s="105" t="s">
        <v>356</v>
      </c>
      <c r="CI59" s="110">
        <v>99.73744468</v>
      </c>
      <c r="CJ59" s="110" t="s">
        <v>356</v>
      </c>
      <c r="CK59" s="110">
        <v>99.70748084</v>
      </c>
      <c r="CL59" s="110" t="s">
        <v>356</v>
      </c>
      <c r="CM59" s="110">
        <v>99.74352333</v>
      </c>
      <c r="CN59" s="110" t="s">
        <v>356</v>
      </c>
      <c r="CO59" s="110"/>
      <c r="CP59" s="110" t="s">
        <v>356</v>
      </c>
      <c r="CQ59" s="110"/>
      <c r="CR59" s="110" t="s">
        <v>356</v>
      </c>
      <c r="CS59" s="110"/>
      <c r="CT59" s="110"/>
      <c r="CU59" s="110"/>
      <c r="CV59" s="110"/>
      <c r="CW59" s="110"/>
      <c r="CX59" s="110"/>
      <c r="CY59" s="110"/>
      <c r="CZ59" s="110" t="s">
        <v>356</v>
      </c>
      <c r="DA59" s="110">
        <v>99.73001601</v>
      </c>
      <c r="DD59" s="109">
        <v>16004.1</v>
      </c>
      <c r="DE59" s="109">
        <f>AVERAGE(125032,104954,108343)</f>
        <v>112776.33333333333</v>
      </c>
      <c r="DF59" s="109">
        <v>2427.9</v>
      </c>
      <c r="DG59" s="109"/>
      <c r="DH59" s="109"/>
      <c r="DI59" s="109">
        <v>131208.2</v>
      </c>
      <c r="DJ59" s="112"/>
      <c r="DK59" s="112">
        <v>144273.8</v>
      </c>
      <c r="DL59" s="112"/>
      <c r="DM59" s="112">
        <v>123183.8</v>
      </c>
      <c r="DN59" s="112"/>
      <c r="DO59" s="112">
        <v>126166.9</v>
      </c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H59" s="112"/>
      <c r="EI59" s="112">
        <v>131208.2</v>
      </c>
      <c r="EJ59" s="108">
        <v>0</v>
      </c>
      <c r="EK59" s="105">
        <f>16710.8+125032</f>
        <v>141742.8</v>
      </c>
      <c r="EM59" s="105">
        <f>15953+104954</f>
        <v>120907</v>
      </c>
      <c r="EO59" s="105">
        <f>15348.5+108343</f>
        <v>123691.5</v>
      </c>
      <c r="EX59" s="108" t="s">
        <v>356</v>
      </c>
      <c r="EY59" s="108" t="s">
        <v>356</v>
      </c>
      <c r="EZ59" s="108" t="s">
        <v>356</v>
      </c>
      <c r="FA59" s="108" t="s">
        <v>356</v>
      </c>
      <c r="FB59" s="108" t="s">
        <v>356</v>
      </c>
      <c r="FC59" s="108" t="s">
        <v>356</v>
      </c>
      <c r="FD59" s="108" t="s">
        <v>356</v>
      </c>
      <c r="FE59" s="108" t="s">
        <v>356</v>
      </c>
      <c r="FF59" s="108" t="s">
        <v>356</v>
      </c>
      <c r="FG59" s="108" t="s">
        <v>356</v>
      </c>
      <c r="FH59" s="108">
        <v>0</v>
      </c>
      <c r="FI59" s="105">
        <f>AVERAGE(EK59,EM59,EO59)</f>
        <v>128780.43333333333</v>
      </c>
      <c r="FJ59" s="113">
        <v>130.33333333333334</v>
      </c>
      <c r="FK59" s="113"/>
      <c r="FL59" s="113"/>
      <c r="FM59" s="113">
        <v>130.33</v>
      </c>
      <c r="FN59" s="113">
        <v>161.3996085</v>
      </c>
      <c r="FO59" s="108">
        <v>1</v>
      </c>
      <c r="FP59" s="108" t="s">
        <v>413</v>
      </c>
      <c r="FR59" s="112">
        <f>AG59</f>
        <v>0</v>
      </c>
      <c r="FS59" s="114">
        <v>375.4617457941414</v>
      </c>
      <c r="FT59" s="112">
        <f>AI59</f>
        <v>0</v>
      </c>
      <c r="FU59" s="114">
        <v>377.40243319935</v>
      </c>
      <c r="FV59" s="112">
        <f>AK59</f>
        <v>0</v>
      </c>
      <c r="FW59" s="114">
        <v>326.16278457016034</v>
      </c>
      <c r="FX59" s="112"/>
      <c r="FY59" s="114"/>
      <c r="FZ59" s="112"/>
      <c r="GA59" s="114"/>
      <c r="GB59" s="112"/>
      <c r="GC59" s="114"/>
      <c r="GD59" s="115"/>
      <c r="GF59" s="112">
        <f t="shared" si="7"/>
        <v>0</v>
      </c>
      <c r="GG59" s="115">
        <f aca="true" t="shared" si="10" ref="GG59:GG92">IF(SUM(FS59,FU59,FW59,FY59,GA59,GC59)=0,"",AVERAGE(FS59,FU59,FW59,FY59,GA59,GC59))</f>
        <v>359.6756545212172</v>
      </c>
      <c r="GH59" s="113">
        <f>EJ59</f>
        <v>0</v>
      </c>
      <c r="GI59" s="114">
        <v>143.00290917515417</v>
      </c>
      <c r="GJ59" s="113">
        <f>EL59</f>
        <v>0</v>
      </c>
      <c r="GK59" s="114">
        <v>129.0180216568901</v>
      </c>
      <c r="GL59" s="113">
        <f>EN59</f>
        <v>0</v>
      </c>
      <c r="GM59" s="114">
        <v>127.17054715743271</v>
      </c>
      <c r="GN59" s="114"/>
      <c r="GO59" s="114" t="s">
        <v>356</v>
      </c>
      <c r="GP59" s="114"/>
      <c r="GQ59" s="114" t="s">
        <v>356</v>
      </c>
      <c r="GR59" s="114"/>
      <c r="GS59" s="114" t="s">
        <v>356</v>
      </c>
      <c r="GT59" s="115"/>
      <c r="GU59" s="115"/>
      <c r="GV59" s="114" t="s">
        <v>356</v>
      </c>
      <c r="GW59" s="115">
        <f aca="true" t="shared" si="11" ref="GW59:GW92">IF(SUM(GI59,GK59,GM59,GO59,GQ59,GS59)=0,"",AVERAGE(GI59,GK59,GM59,GO59,GQ59,GS59))</f>
        <v>133.06382599649234</v>
      </c>
    </row>
    <row r="60" spans="1:205" ht="12.75">
      <c r="A60" s="37">
        <v>322</v>
      </c>
      <c r="B60" s="37" t="s">
        <v>243</v>
      </c>
      <c r="C60" s="1" t="s">
        <v>102</v>
      </c>
      <c r="D60" s="1" t="s">
        <v>103</v>
      </c>
      <c r="E60" s="1" t="s">
        <v>68</v>
      </c>
      <c r="F60" s="1" t="s">
        <v>118</v>
      </c>
      <c r="G60" s="1" t="s">
        <v>85</v>
      </c>
      <c r="H60" s="1" t="s">
        <v>88</v>
      </c>
      <c r="K60" s="1" t="s">
        <v>75</v>
      </c>
      <c r="M60" s="1" t="s">
        <v>80</v>
      </c>
      <c r="O60" s="1" t="s">
        <v>75</v>
      </c>
      <c r="P60" s="1" t="s">
        <v>75</v>
      </c>
      <c r="Q60" s="1" t="s">
        <v>75</v>
      </c>
      <c r="R60" s="1" t="s">
        <v>72</v>
      </c>
      <c r="S60" s="1" t="s">
        <v>75</v>
      </c>
      <c r="T60" s="2">
        <v>33725</v>
      </c>
      <c r="U60" s="1" t="s">
        <v>244</v>
      </c>
      <c r="V60" s="1" t="s">
        <v>116</v>
      </c>
      <c r="W60" s="1" t="s">
        <v>116</v>
      </c>
      <c r="Y60" s="1">
        <v>3</v>
      </c>
      <c r="Z60" s="1">
        <v>3</v>
      </c>
      <c r="AD60" s="1">
        <v>2</v>
      </c>
      <c r="AE60" s="1" t="s">
        <v>413</v>
      </c>
      <c r="AN60" s="7">
        <v>133.6022036</v>
      </c>
      <c r="AP60" s="7">
        <v>147.5327421</v>
      </c>
      <c r="AR60" s="7">
        <v>165.1874076</v>
      </c>
      <c r="BF60" s="7">
        <v>148.7741178</v>
      </c>
      <c r="BI60">
        <v>2</v>
      </c>
      <c r="BJ60" t="s">
        <v>413</v>
      </c>
      <c r="BK60"/>
      <c r="BL60" s="7" t="s">
        <v>356</v>
      </c>
      <c r="BN60" s="61" t="s">
        <v>356</v>
      </c>
      <c r="BP60" s="61" t="s">
        <v>356</v>
      </c>
      <c r="BR60" s="61" t="s">
        <v>357</v>
      </c>
      <c r="BS60" s="61">
        <v>99.91403819</v>
      </c>
      <c r="BT60" s="61" t="s">
        <v>357</v>
      </c>
      <c r="BU60" s="61">
        <v>99.89223404</v>
      </c>
      <c r="BV60" s="61" t="s">
        <v>357</v>
      </c>
      <c r="BW60" s="61">
        <v>99.86410358</v>
      </c>
      <c r="CD60" s="61" t="s">
        <v>357</v>
      </c>
      <c r="CE60" s="61">
        <v>99.89219194</v>
      </c>
      <c r="CH60" s="1" t="s">
        <v>356</v>
      </c>
      <c r="CJ60" s="61" t="s">
        <v>356</v>
      </c>
      <c r="CL60" s="61" t="s">
        <v>356</v>
      </c>
      <c r="CN60" s="61" t="s">
        <v>357</v>
      </c>
      <c r="CO60" s="61">
        <v>99.91403819</v>
      </c>
      <c r="CP60" s="61" t="s">
        <v>357</v>
      </c>
      <c r="CQ60" s="61">
        <v>99.89223404</v>
      </c>
      <c r="CR60" s="61" t="s">
        <v>357</v>
      </c>
      <c r="CS60" s="61">
        <v>99.86410358</v>
      </c>
      <c r="CZ60" s="61" t="s">
        <v>357</v>
      </c>
      <c r="DA60" s="61">
        <v>99.89219194</v>
      </c>
      <c r="DD60" s="7">
        <v>41702.1</v>
      </c>
      <c r="DE60" s="7">
        <v>93601</v>
      </c>
      <c r="DF60" s="7">
        <v>2834.2</v>
      </c>
      <c r="DI60" s="7">
        <v>138137.2</v>
      </c>
      <c r="DP60" s="8">
        <v>0.1</v>
      </c>
      <c r="DQ60" s="8">
        <v>155576</v>
      </c>
      <c r="DR60" s="8">
        <v>0.1</v>
      </c>
      <c r="DS60" s="8">
        <v>137038.1</v>
      </c>
      <c r="DT60" s="8">
        <v>0.2</v>
      </c>
      <c r="DU60" s="8">
        <v>121797.5</v>
      </c>
      <c r="EH60" s="8">
        <v>0.1</v>
      </c>
      <c r="EI60" s="8">
        <v>138137.2</v>
      </c>
      <c r="EK60" t="s">
        <v>356</v>
      </c>
      <c r="EL60" t="s">
        <v>356</v>
      </c>
      <c r="EM60" t="s">
        <v>356</v>
      </c>
      <c r="EN60" t="s">
        <v>356</v>
      </c>
      <c r="EO60" t="s">
        <v>356</v>
      </c>
      <c r="EP60">
        <v>0</v>
      </c>
      <c r="EQ60">
        <v>152606.5</v>
      </c>
      <c r="ER60">
        <v>0</v>
      </c>
      <c r="ES60">
        <v>134935.9</v>
      </c>
      <c r="ET60">
        <v>0</v>
      </c>
      <c r="EU60">
        <v>118366.8</v>
      </c>
      <c r="EV60" t="s">
        <v>356</v>
      </c>
      <c r="EW60" t="s">
        <v>356</v>
      </c>
      <c r="EX60" t="s">
        <v>356</v>
      </c>
      <c r="EY60" t="s">
        <v>356</v>
      </c>
      <c r="EZ60" t="s">
        <v>356</v>
      </c>
      <c r="FA60" t="s">
        <v>356</v>
      </c>
      <c r="FB60" t="s">
        <v>356</v>
      </c>
      <c r="FC60" t="s">
        <v>356</v>
      </c>
      <c r="FD60" t="s">
        <v>356</v>
      </c>
      <c r="FE60" t="s">
        <v>356</v>
      </c>
      <c r="FF60" t="s">
        <v>356</v>
      </c>
      <c r="FG60" t="s">
        <v>356</v>
      </c>
      <c r="FH60">
        <v>0</v>
      </c>
      <c r="FI60">
        <v>135303.1</v>
      </c>
      <c r="FJ60" s="26">
        <v>141.805</v>
      </c>
      <c r="FM60" s="26">
        <v>141.81</v>
      </c>
      <c r="FN60" s="26">
        <v>210.5793915</v>
      </c>
      <c r="FO60">
        <v>2</v>
      </c>
      <c r="FP60" t="s">
        <v>413</v>
      </c>
      <c r="FR60" s="8"/>
      <c r="FS60" s="23" t="s">
        <v>356</v>
      </c>
      <c r="FT60" s="8"/>
      <c r="FU60" s="23" t="s">
        <v>356</v>
      </c>
      <c r="FV60" s="8"/>
      <c r="FW60" s="23" t="s">
        <v>356</v>
      </c>
      <c r="FX60" s="8">
        <f>AM60</f>
        <v>0</v>
      </c>
      <c r="FY60" s="23">
        <v>181.98702120922977</v>
      </c>
      <c r="FZ60" s="8">
        <f>AO60</f>
        <v>0</v>
      </c>
      <c r="GA60" s="23">
        <v>200.0194218271999</v>
      </c>
      <c r="GB60" s="8">
        <f>AQ60</f>
        <v>0</v>
      </c>
      <c r="GC60" s="23">
        <v>212.91989152001267</v>
      </c>
      <c r="GF60" s="8">
        <f t="shared" si="7"/>
        <v>0</v>
      </c>
      <c r="GG60" s="36">
        <f t="shared" si="10"/>
        <v>198.3087781854808</v>
      </c>
      <c r="GI60" s="23" t="s">
        <v>356</v>
      </c>
      <c r="GJ60" s="26"/>
      <c r="GK60" s="23" t="s">
        <v>356</v>
      </c>
      <c r="GL60" s="26"/>
      <c r="GM60" s="23" t="s">
        <v>356</v>
      </c>
      <c r="GN60" s="26">
        <f>EP60</f>
        <v>0</v>
      </c>
      <c r="GO60" s="23">
        <v>211.70682796142677</v>
      </c>
      <c r="GP60" s="26">
        <f>ER60</f>
        <v>0</v>
      </c>
      <c r="GQ60" s="23">
        <v>185.6053820958025</v>
      </c>
      <c r="GR60" s="26">
        <f>ET60</f>
        <v>0</v>
      </c>
      <c r="GS60" s="23">
        <v>156.67807254968244</v>
      </c>
      <c r="GT60" s="36"/>
      <c r="GU60" s="36"/>
      <c r="GV60" s="23" t="s">
        <v>356</v>
      </c>
      <c r="GW60" s="36">
        <f t="shared" si="11"/>
        <v>184.66342753563723</v>
      </c>
    </row>
    <row r="61" spans="1:205" ht="12.75">
      <c r="A61" s="37">
        <v>323</v>
      </c>
      <c r="B61" s="37" t="s">
        <v>204</v>
      </c>
      <c r="C61" s="1" t="s">
        <v>102</v>
      </c>
      <c r="D61" s="1" t="s">
        <v>103</v>
      </c>
      <c r="E61" s="1" t="s">
        <v>68</v>
      </c>
      <c r="F61" s="1" t="s">
        <v>118</v>
      </c>
      <c r="G61" s="1" t="s">
        <v>85</v>
      </c>
      <c r="H61" s="1" t="s">
        <v>88</v>
      </c>
      <c r="K61" s="1" t="s">
        <v>75</v>
      </c>
      <c r="M61" s="1" t="s">
        <v>80</v>
      </c>
      <c r="O61" s="1" t="s">
        <v>75</v>
      </c>
      <c r="P61" s="1" t="s">
        <v>75</v>
      </c>
      <c r="Q61" s="1" t="s">
        <v>75</v>
      </c>
      <c r="R61" s="1" t="s">
        <v>72</v>
      </c>
      <c r="S61" s="1" t="s">
        <v>75</v>
      </c>
      <c r="T61" s="2">
        <v>34731</v>
      </c>
      <c r="U61" s="1" t="s">
        <v>205</v>
      </c>
      <c r="AD61" s="1">
        <v>1</v>
      </c>
      <c r="AE61" s="1" t="s">
        <v>180</v>
      </c>
      <c r="AF61" s="1" t="s">
        <v>181</v>
      </c>
      <c r="AH61" s="7">
        <v>32.13</v>
      </c>
      <c r="AL61" s="7">
        <v>40.83</v>
      </c>
      <c r="BF61" s="7">
        <v>36.48</v>
      </c>
      <c r="BI61">
        <v>1</v>
      </c>
      <c r="BJ61" t="s">
        <v>180</v>
      </c>
      <c r="BK61" t="s">
        <v>181</v>
      </c>
      <c r="BL61" s="7" t="s">
        <v>356</v>
      </c>
      <c r="BM61" s="61">
        <v>99.81259187</v>
      </c>
      <c r="BN61" s="61" t="s">
        <v>356</v>
      </c>
      <c r="BP61" s="61" t="s">
        <v>356</v>
      </c>
      <c r="BQ61" s="61">
        <v>99.80779551</v>
      </c>
      <c r="BR61" s="61" t="s">
        <v>356</v>
      </c>
      <c r="BT61" s="61" t="s">
        <v>356</v>
      </c>
      <c r="BV61" s="61" t="s">
        <v>356</v>
      </c>
      <c r="CD61" s="61" t="s">
        <v>356</v>
      </c>
      <c r="CE61" s="61">
        <v>99.79481988</v>
      </c>
      <c r="CH61" s="1" t="s">
        <v>356</v>
      </c>
      <c r="CI61" s="61">
        <v>99.81259187</v>
      </c>
      <c r="CJ61" s="61" t="s">
        <v>356</v>
      </c>
      <c r="CL61" s="61" t="s">
        <v>356</v>
      </c>
      <c r="CM61" s="61">
        <v>99.80779551</v>
      </c>
      <c r="CN61" s="61" t="s">
        <v>356</v>
      </c>
      <c r="CP61" s="61" t="s">
        <v>356</v>
      </c>
      <c r="CR61" s="61" t="s">
        <v>356</v>
      </c>
      <c r="CZ61" s="61" t="s">
        <v>356</v>
      </c>
      <c r="DA61" s="61">
        <v>99.79481988</v>
      </c>
      <c r="DF61" s="7">
        <v>14753.9</v>
      </c>
      <c r="DG61" s="7">
        <v>3025.6</v>
      </c>
      <c r="DI61" s="7">
        <v>17779.5</v>
      </c>
      <c r="DK61" s="8">
        <v>17144.4</v>
      </c>
      <c r="DM61" s="8">
        <v>14951.1</v>
      </c>
      <c r="DO61" s="8">
        <v>21243</v>
      </c>
      <c r="EI61" s="8">
        <v>17779.5</v>
      </c>
      <c r="EK61" t="s">
        <v>356</v>
      </c>
      <c r="EL61" t="s">
        <v>356</v>
      </c>
      <c r="EM61" t="s">
        <v>356</v>
      </c>
      <c r="EN61" t="s">
        <v>356</v>
      </c>
      <c r="EO61" t="s">
        <v>356</v>
      </c>
      <c r="EP61" t="s">
        <v>356</v>
      </c>
      <c r="EQ61" t="s">
        <v>356</v>
      </c>
      <c r="ER61" t="s">
        <v>356</v>
      </c>
      <c r="ES61" t="s">
        <v>356</v>
      </c>
      <c r="ET61" t="s">
        <v>356</v>
      </c>
      <c r="EU61" t="s">
        <v>356</v>
      </c>
      <c r="EV61" t="s">
        <v>356</v>
      </c>
      <c r="EW61" t="s">
        <v>356</v>
      </c>
      <c r="EX61" t="s">
        <v>356</v>
      </c>
      <c r="EY61" t="s">
        <v>356</v>
      </c>
      <c r="EZ61" t="s">
        <v>356</v>
      </c>
      <c r="FA61" t="s">
        <v>356</v>
      </c>
      <c r="FB61" t="s">
        <v>356</v>
      </c>
      <c r="FC61" t="s">
        <v>356</v>
      </c>
      <c r="FD61" t="s">
        <v>356</v>
      </c>
      <c r="FE61" t="s">
        <v>356</v>
      </c>
      <c r="FF61" t="s">
        <v>356</v>
      </c>
      <c r="FG61" t="s">
        <v>356</v>
      </c>
      <c r="FH61" t="s">
        <v>356</v>
      </c>
      <c r="FI61" t="s">
        <v>356</v>
      </c>
      <c r="FK61" s="26">
        <v>110.4</v>
      </c>
      <c r="FM61" s="26">
        <v>110.4</v>
      </c>
      <c r="FN61" s="26">
        <v>232.9461129</v>
      </c>
      <c r="FO61"/>
      <c r="FP61"/>
      <c r="FR61" s="8"/>
      <c r="FS61" s="23" t="s">
        <v>356</v>
      </c>
      <c r="FT61" s="8"/>
      <c r="FU61" s="23" t="s">
        <v>356</v>
      </c>
      <c r="FV61" s="8"/>
      <c r="FW61" s="23" t="s">
        <v>356</v>
      </c>
      <c r="FX61" s="8"/>
      <c r="FY61" s="23" t="s">
        <v>356</v>
      </c>
      <c r="FZ61" s="8"/>
      <c r="GA61" s="23" t="s">
        <v>356</v>
      </c>
      <c r="GB61" s="8"/>
      <c r="GC61" s="23" t="s">
        <v>356</v>
      </c>
      <c r="GF61" s="8"/>
      <c r="GG61" s="36">
        <f t="shared" si="10"/>
      </c>
      <c r="GI61" s="23" t="s">
        <v>356</v>
      </c>
      <c r="GJ61" s="26"/>
      <c r="GK61" s="23" t="s">
        <v>356</v>
      </c>
      <c r="GL61" s="26"/>
      <c r="GM61" s="23" t="s">
        <v>356</v>
      </c>
      <c r="GO61" s="23" t="s">
        <v>356</v>
      </c>
      <c r="GQ61" s="23" t="s">
        <v>356</v>
      </c>
      <c r="GS61" s="23" t="s">
        <v>356</v>
      </c>
      <c r="GT61" s="36"/>
      <c r="GU61" s="36"/>
      <c r="GV61" s="23" t="s">
        <v>356</v>
      </c>
      <c r="GW61" s="36">
        <f t="shared" si="11"/>
      </c>
    </row>
    <row r="62" spans="1:205" ht="12.75">
      <c r="A62" s="37">
        <v>323</v>
      </c>
      <c r="B62" s="37" t="s">
        <v>245</v>
      </c>
      <c r="C62" s="1" t="s">
        <v>102</v>
      </c>
      <c r="D62" s="1" t="s">
        <v>103</v>
      </c>
      <c r="E62" s="1" t="s">
        <v>68</v>
      </c>
      <c r="F62" s="1" t="s">
        <v>118</v>
      </c>
      <c r="G62" s="1" t="s">
        <v>85</v>
      </c>
      <c r="H62" s="1" t="s">
        <v>88</v>
      </c>
      <c r="K62" s="1" t="s">
        <v>75</v>
      </c>
      <c r="M62" s="1" t="s">
        <v>80</v>
      </c>
      <c r="O62" s="1" t="s">
        <v>75</v>
      </c>
      <c r="P62" s="1" t="s">
        <v>75</v>
      </c>
      <c r="Q62" s="1" t="s">
        <v>75</v>
      </c>
      <c r="R62" s="1" t="s">
        <v>72</v>
      </c>
      <c r="S62" s="1" t="s">
        <v>75</v>
      </c>
      <c r="T62" s="2">
        <v>34731</v>
      </c>
      <c r="U62" s="1" t="s">
        <v>246</v>
      </c>
      <c r="V62" s="1" t="s">
        <v>202</v>
      </c>
      <c r="W62" s="1" t="s">
        <v>202</v>
      </c>
      <c r="AD62" s="1">
        <v>1</v>
      </c>
      <c r="AE62" s="1" t="s">
        <v>180</v>
      </c>
      <c r="AF62" s="1" t="s">
        <v>203</v>
      </c>
      <c r="AH62" s="7">
        <v>260.06</v>
      </c>
      <c r="AJ62" s="7">
        <v>52.35</v>
      </c>
      <c r="AL62" s="7">
        <v>154.22</v>
      </c>
      <c r="BF62" s="7">
        <v>155.5433333</v>
      </c>
      <c r="BI62">
        <v>1</v>
      </c>
      <c r="BJ62" t="s">
        <v>180</v>
      </c>
      <c r="BK62" t="s">
        <v>203</v>
      </c>
      <c r="BL62" s="7" t="s">
        <v>356</v>
      </c>
      <c r="BM62" s="61">
        <v>99.31532347</v>
      </c>
      <c r="BN62" s="61" t="s">
        <v>356</v>
      </c>
      <c r="BO62" s="61">
        <v>99.8746279</v>
      </c>
      <c r="BP62" s="61" t="s">
        <v>356</v>
      </c>
      <c r="BQ62" s="61">
        <v>99.43922651</v>
      </c>
      <c r="BR62" s="61" t="s">
        <v>356</v>
      </c>
      <c r="BT62" s="61" t="s">
        <v>356</v>
      </c>
      <c r="BV62" s="61" t="s">
        <v>356</v>
      </c>
      <c r="CD62" s="61" t="s">
        <v>356</v>
      </c>
      <c r="CE62" s="61">
        <v>99.56487237</v>
      </c>
      <c r="CH62" s="1" t="s">
        <v>356</v>
      </c>
      <c r="CI62" s="61">
        <v>99.31532347</v>
      </c>
      <c r="CJ62" s="61" t="s">
        <v>356</v>
      </c>
      <c r="CK62" s="61">
        <v>99.8746279</v>
      </c>
      <c r="CL62" s="61" t="s">
        <v>356</v>
      </c>
      <c r="CM62" s="61">
        <v>99.43922651</v>
      </c>
      <c r="CN62" s="61" t="s">
        <v>356</v>
      </c>
      <c r="CP62" s="61" t="s">
        <v>356</v>
      </c>
      <c r="CR62" s="61" t="s">
        <v>356</v>
      </c>
      <c r="CZ62" s="61" t="s">
        <v>356</v>
      </c>
      <c r="DA62" s="61">
        <v>99.56487237</v>
      </c>
      <c r="DD62" s="7">
        <v>29717.8</v>
      </c>
      <c r="DF62" s="7">
        <v>6028.8</v>
      </c>
      <c r="DI62" s="7">
        <v>35746.6</v>
      </c>
      <c r="DK62" s="8">
        <v>37982.9</v>
      </c>
      <c r="DM62" s="8">
        <v>41755.7</v>
      </c>
      <c r="DO62" s="8">
        <v>27501.3</v>
      </c>
      <c r="EI62" s="8">
        <v>35746.6</v>
      </c>
      <c r="EJ62">
        <v>0</v>
      </c>
      <c r="EK62">
        <v>30693.2</v>
      </c>
      <c r="EL62">
        <v>0</v>
      </c>
      <c r="EM62">
        <v>35404.3</v>
      </c>
      <c r="EN62">
        <v>0</v>
      </c>
      <c r="EO62">
        <v>23055.9</v>
      </c>
      <c r="EP62" t="s">
        <v>356</v>
      </c>
      <c r="EQ62" t="s">
        <v>356</v>
      </c>
      <c r="ER62" t="s">
        <v>356</v>
      </c>
      <c r="ES62" t="s">
        <v>356</v>
      </c>
      <c r="ET62" t="s">
        <v>356</v>
      </c>
      <c r="EU62" t="s">
        <v>356</v>
      </c>
      <c r="EV62" t="s">
        <v>356</v>
      </c>
      <c r="EW62" t="s">
        <v>356</v>
      </c>
      <c r="EX62" t="s">
        <v>356</v>
      </c>
      <c r="EY62" t="s">
        <v>356</v>
      </c>
      <c r="EZ62" t="s">
        <v>356</v>
      </c>
      <c r="FA62" t="s">
        <v>356</v>
      </c>
      <c r="FB62" t="s">
        <v>356</v>
      </c>
      <c r="FC62" t="s">
        <v>356</v>
      </c>
      <c r="FD62" t="s">
        <v>356</v>
      </c>
      <c r="FE62" t="s">
        <v>356</v>
      </c>
      <c r="FF62" t="s">
        <v>356</v>
      </c>
      <c r="FG62" t="s">
        <v>356</v>
      </c>
      <c r="FH62">
        <v>0</v>
      </c>
      <c r="FI62">
        <v>29717.8</v>
      </c>
      <c r="FJ62" s="26">
        <v>166.66666666666666</v>
      </c>
      <c r="FM62" s="26">
        <v>166.67</v>
      </c>
      <c r="FN62" s="26">
        <v>211.9212698</v>
      </c>
      <c r="FO62">
        <v>1</v>
      </c>
      <c r="FP62" t="s">
        <v>180</v>
      </c>
      <c r="FQ62" s="1" t="s">
        <v>378</v>
      </c>
      <c r="FR62" s="8">
        <f>AG62</f>
        <v>0</v>
      </c>
      <c r="FS62" s="23">
        <v>204.31629535598321</v>
      </c>
      <c r="FT62" s="8">
        <f>AI62</f>
        <v>0</v>
      </c>
      <c r="FU62" s="23">
        <v>48.700507854391205</v>
      </c>
      <c r="FV62" s="8">
        <f>AK62</f>
        <v>0</v>
      </c>
      <c r="FW62" s="23">
        <v>147.7845309625436</v>
      </c>
      <c r="FX62" s="8"/>
      <c r="FZ62" s="8"/>
      <c r="GB62" s="8"/>
      <c r="GC62" s="23" t="s">
        <v>356</v>
      </c>
      <c r="GF62" s="8">
        <f t="shared" si="7"/>
        <v>0</v>
      </c>
      <c r="GG62" s="36">
        <f t="shared" si="10"/>
        <v>133.60044472430602</v>
      </c>
      <c r="GH62" s="26">
        <f>EJ62</f>
        <v>0</v>
      </c>
      <c r="GI62" s="23">
        <v>29.84128802486948</v>
      </c>
      <c r="GJ62" s="26">
        <f>EL62</f>
        <v>0</v>
      </c>
      <c r="GK62" s="23">
        <v>38.84477316275989</v>
      </c>
      <c r="GL62" s="26">
        <f>EN62</f>
        <v>0</v>
      </c>
      <c r="GM62" s="23">
        <v>26.353694245165364</v>
      </c>
      <c r="GO62" s="23" t="s">
        <v>356</v>
      </c>
      <c r="GQ62" s="23" t="s">
        <v>356</v>
      </c>
      <c r="GS62" s="23" t="s">
        <v>356</v>
      </c>
      <c r="GT62" s="36"/>
      <c r="GU62" s="36"/>
      <c r="GV62" s="23" t="s">
        <v>356</v>
      </c>
      <c r="GW62" s="36">
        <f t="shared" si="11"/>
        <v>31.67991847759825</v>
      </c>
    </row>
    <row r="63" spans="1:205" ht="12.75">
      <c r="A63" s="37">
        <v>323</v>
      </c>
      <c r="B63" s="37" t="s">
        <v>200</v>
      </c>
      <c r="C63" s="1" t="s">
        <v>102</v>
      </c>
      <c r="D63" s="1" t="s">
        <v>103</v>
      </c>
      <c r="E63" s="1" t="s">
        <v>68</v>
      </c>
      <c r="F63" s="1" t="s">
        <v>118</v>
      </c>
      <c r="G63" s="1" t="s">
        <v>85</v>
      </c>
      <c r="H63" s="1" t="s">
        <v>88</v>
      </c>
      <c r="K63" s="1" t="s">
        <v>75</v>
      </c>
      <c r="M63" s="1" t="s">
        <v>80</v>
      </c>
      <c r="O63" s="1" t="s">
        <v>75</v>
      </c>
      <c r="P63" s="1" t="s">
        <v>75</v>
      </c>
      <c r="Q63" s="1" t="s">
        <v>75</v>
      </c>
      <c r="R63" s="1" t="s">
        <v>72</v>
      </c>
      <c r="S63" s="1" t="s">
        <v>75</v>
      </c>
      <c r="T63" s="2">
        <v>34731</v>
      </c>
      <c r="U63" s="1" t="s">
        <v>201</v>
      </c>
      <c r="V63" s="1" t="s">
        <v>202</v>
      </c>
      <c r="W63" s="1" t="s">
        <v>202</v>
      </c>
      <c r="AD63" s="1">
        <v>1</v>
      </c>
      <c r="AE63" s="1" t="s">
        <v>180</v>
      </c>
      <c r="AF63" s="1" t="s">
        <v>203</v>
      </c>
      <c r="AH63" s="7">
        <v>29.85</v>
      </c>
      <c r="AJ63" s="7">
        <v>33.68</v>
      </c>
      <c r="AL63" s="7">
        <v>39.65</v>
      </c>
      <c r="BF63" s="7">
        <v>34.39333333</v>
      </c>
      <c r="BI63">
        <v>1</v>
      </c>
      <c r="BJ63" t="s">
        <v>180</v>
      </c>
      <c r="BK63" t="s">
        <v>203</v>
      </c>
      <c r="BL63" s="7" t="s">
        <v>356</v>
      </c>
      <c r="BM63" s="61">
        <v>99.89665308</v>
      </c>
      <c r="BN63" s="61" t="s">
        <v>356</v>
      </c>
      <c r="BO63" s="61">
        <v>99.90828211</v>
      </c>
      <c r="BP63" s="61" t="s">
        <v>356</v>
      </c>
      <c r="BQ63" s="61">
        <v>99.8765013</v>
      </c>
      <c r="BR63" s="61" t="s">
        <v>356</v>
      </c>
      <c r="BT63" s="61" t="s">
        <v>356</v>
      </c>
      <c r="BV63" s="61" t="s">
        <v>356</v>
      </c>
      <c r="CD63" s="61" t="s">
        <v>356</v>
      </c>
      <c r="CE63" s="61">
        <v>99.89440213</v>
      </c>
      <c r="CH63" s="1" t="s">
        <v>356</v>
      </c>
      <c r="CI63" s="61">
        <v>99.89665308</v>
      </c>
      <c r="CJ63" s="61" t="s">
        <v>356</v>
      </c>
      <c r="CK63" s="61">
        <v>99.90828211</v>
      </c>
      <c r="CL63" s="61" t="s">
        <v>356</v>
      </c>
      <c r="CM63" s="61">
        <v>99.8765013</v>
      </c>
      <c r="CN63" s="61" t="s">
        <v>356</v>
      </c>
      <c r="CP63" s="61" t="s">
        <v>356</v>
      </c>
      <c r="CR63" s="61" t="s">
        <v>356</v>
      </c>
      <c r="CZ63" s="61" t="s">
        <v>356</v>
      </c>
      <c r="DA63" s="61">
        <v>99.89440213</v>
      </c>
      <c r="DD63" s="7">
        <v>18726.8</v>
      </c>
      <c r="DF63" s="7">
        <v>13843.2</v>
      </c>
      <c r="DI63" s="7">
        <v>32570.1</v>
      </c>
      <c r="DK63" s="8">
        <v>28883.3</v>
      </c>
      <c r="DM63" s="8">
        <v>36721.3</v>
      </c>
      <c r="DO63" s="8">
        <v>32105.6</v>
      </c>
      <c r="EI63" s="8">
        <v>32570.1</v>
      </c>
      <c r="EJ63">
        <v>0</v>
      </c>
      <c r="EK63">
        <v>15717.6</v>
      </c>
      <c r="EL63">
        <v>0</v>
      </c>
      <c r="EM63">
        <v>21371.3</v>
      </c>
      <c r="EN63">
        <v>0</v>
      </c>
      <c r="EO63">
        <v>19091.5</v>
      </c>
      <c r="EP63" t="s">
        <v>356</v>
      </c>
      <c r="EQ63" t="s">
        <v>356</v>
      </c>
      <c r="ER63" t="s">
        <v>356</v>
      </c>
      <c r="ES63" t="s">
        <v>356</v>
      </c>
      <c r="ET63" t="s">
        <v>356</v>
      </c>
      <c r="EU63" t="s">
        <v>356</v>
      </c>
      <c r="EV63" t="s">
        <v>356</v>
      </c>
      <c r="EW63" t="s">
        <v>356</v>
      </c>
      <c r="EX63" t="s">
        <v>356</v>
      </c>
      <c r="EY63" t="s">
        <v>356</v>
      </c>
      <c r="EZ63" t="s">
        <v>356</v>
      </c>
      <c r="FA63" t="s">
        <v>356</v>
      </c>
      <c r="FB63" t="s">
        <v>356</v>
      </c>
      <c r="FC63" t="s">
        <v>356</v>
      </c>
      <c r="FD63" t="s">
        <v>356</v>
      </c>
      <c r="FE63" t="s">
        <v>356</v>
      </c>
      <c r="FF63" t="s">
        <v>356</v>
      </c>
      <c r="FG63" t="s">
        <v>356</v>
      </c>
      <c r="FH63">
        <v>0</v>
      </c>
      <c r="FI63">
        <v>18726.8</v>
      </c>
      <c r="FJ63" s="26">
        <v>170</v>
      </c>
      <c r="FM63" s="26">
        <v>170</v>
      </c>
      <c r="FN63" s="26">
        <v>230.6371869</v>
      </c>
      <c r="FO63">
        <v>1</v>
      </c>
      <c r="FP63" t="s">
        <v>180</v>
      </c>
      <c r="FQ63" s="1" t="s">
        <v>378</v>
      </c>
      <c r="FR63" s="8">
        <f>AG63</f>
        <v>0</v>
      </c>
      <c r="FS63" s="23">
        <v>19.014146055332088</v>
      </c>
      <c r="FT63" s="8">
        <f>AI63</f>
        <v>0</v>
      </c>
      <c r="FU63" s="23">
        <v>21.05911321312364</v>
      </c>
      <c r="FV63" s="8">
        <f>AK63</f>
        <v>0</v>
      </c>
      <c r="FW63" s="23">
        <v>27.859805754057483</v>
      </c>
      <c r="FX63" s="8"/>
      <c r="FZ63" s="8"/>
      <c r="GB63" s="8"/>
      <c r="GC63" s="23" t="s">
        <v>356</v>
      </c>
      <c r="GF63" s="8">
        <f t="shared" si="7"/>
        <v>0</v>
      </c>
      <c r="GG63" s="36">
        <f t="shared" si="10"/>
        <v>22.6443550075044</v>
      </c>
      <c r="GH63" s="26">
        <f>EJ63</f>
        <v>0</v>
      </c>
      <c r="GI63" s="23">
        <v>18.39836741659142</v>
      </c>
      <c r="GJ63" s="26">
        <f>EL63</f>
        <v>0</v>
      </c>
      <c r="GK63" s="23">
        <v>22.960747584930328</v>
      </c>
      <c r="GL63" s="26">
        <f>EN63</f>
        <v>0</v>
      </c>
      <c r="GM63" s="23">
        <v>22.558784630168347</v>
      </c>
      <c r="GO63" s="23" t="s">
        <v>356</v>
      </c>
      <c r="GQ63" s="23" t="s">
        <v>356</v>
      </c>
      <c r="GS63" s="23" t="s">
        <v>356</v>
      </c>
      <c r="GT63" s="36"/>
      <c r="GU63" s="36"/>
      <c r="GV63" s="23" t="s">
        <v>356</v>
      </c>
      <c r="GW63" s="36">
        <f t="shared" si="11"/>
        <v>21.305966543896698</v>
      </c>
    </row>
    <row r="64" spans="1:205" ht="12.75">
      <c r="A64" s="37">
        <v>323</v>
      </c>
      <c r="B64" s="37" t="s">
        <v>144</v>
      </c>
      <c r="C64" s="1" t="s">
        <v>102</v>
      </c>
      <c r="D64" s="1" t="s">
        <v>103</v>
      </c>
      <c r="E64" s="1" t="s">
        <v>68</v>
      </c>
      <c r="F64" s="1" t="s">
        <v>118</v>
      </c>
      <c r="G64" s="1" t="s">
        <v>85</v>
      </c>
      <c r="H64" s="1" t="s">
        <v>88</v>
      </c>
      <c r="K64" s="1" t="s">
        <v>75</v>
      </c>
      <c r="M64" s="1" t="s">
        <v>80</v>
      </c>
      <c r="O64" s="1" t="s">
        <v>75</v>
      </c>
      <c r="P64" s="1" t="s">
        <v>75</v>
      </c>
      <c r="Q64" s="1" t="s">
        <v>75</v>
      </c>
      <c r="R64" s="1" t="s">
        <v>72</v>
      </c>
      <c r="S64" s="1" t="s">
        <v>75</v>
      </c>
      <c r="T64" s="2">
        <v>34943</v>
      </c>
      <c r="U64" s="1" t="s">
        <v>145</v>
      </c>
      <c r="V64" s="1" t="s">
        <v>116</v>
      </c>
      <c r="W64" s="1" t="s">
        <v>116</v>
      </c>
      <c r="Y64" s="1">
        <v>3</v>
      </c>
      <c r="Z64" s="1">
        <v>3</v>
      </c>
      <c r="AD64" s="1">
        <v>2</v>
      </c>
      <c r="AE64" s="1" t="s">
        <v>413</v>
      </c>
      <c r="AH64" s="7">
        <v>487.206252</v>
      </c>
      <c r="AJ64" s="7">
        <v>519.1341673</v>
      </c>
      <c r="AL64" s="7">
        <v>366.4682624</v>
      </c>
      <c r="BF64" s="7">
        <v>457.6028939</v>
      </c>
      <c r="BI64">
        <v>2</v>
      </c>
      <c r="BJ64" t="s">
        <v>413</v>
      </c>
      <c r="BK64"/>
      <c r="BL64" s="7" t="s">
        <v>356</v>
      </c>
      <c r="BM64" s="61">
        <v>99.61664108</v>
      </c>
      <c r="BN64" s="61" t="s">
        <v>356</v>
      </c>
      <c r="BO64" s="61">
        <v>99.62698188</v>
      </c>
      <c r="BP64" s="61" t="s">
        <v>356</v>
      </c>
      <c r="BQ64" s="61">
        <v>99.72964428</v>
      </c>
      <c r="BR64" s="61" t="s">
        <v>356</v>
      </c>
      <c r="BT64" s="61" t="s">
        <v>356</v>
      </c>
      <c r="BV64" s="61" t="s">
        <v>356</v>
      </c>
      <c r="CD64" s="61" t="s">
        <v>356</v>
      </c>
      <c r="CE64" s="61">
        <v>99.65834442</v>
      </c>
      <c r="CH64" s="1" t="s">
        <v>356</v>
      </c>
      <c r="CI64" s="61">
        <v>99.61664108</v>
      </c>
      <c r="CJ64" s="61" t="s">
        <v>356</v>
      </c>
      <c r="CK64" s="61">
        <v>99.62698188</v>
      </c>
      <c r="CL64" s="61" t="s">
        <v>356</v>
      </c>
      <c r="CM64" s="61">
        <v>99.72964428</v>
      </c>
      <c r="CN64" s="61" t="s">
        <v>356</v>
      </c>
      <c r="CP64" s="61" t="s">
        <v>356</v>
      </c>
      <c r="CR64" s="61" t="s">
        <v>356</v>
      </c>
      <c r="CZ64" s="61" t="s">
        <v>356</v>
      </c>
      <c r="DA64" s="61">
        <v>99.65834442</v>
      </c>
      <c r="DD64" s="7">
        <v>25456.5</v>
      </c>
      <c r="DE64" s="7">
        <v>100240.5</v>
      </c>
      <c r="DF64" s="7">
        <v>16479.8</v>
      </c>
      <c r="DI64" s="7">
        <v>133936.9</v>
      </c>
      <c r="DK64" s="8">
        <v>127088.8</v>
      </c>
      <c r="DM64" s="8">
        <v>139171.3</v>
      </c>
      <c r="DO64" s="8">
        <v>135550.4</v>
      </c>
      <c r="EI64" s="8">
        <v>133936.9</v>
      </c>
      <c r="EJ64">
        <v>0</v>
      </c>
      <c r="EK64">
        <v>119963.6</v>
      </c>
      <c r="EL64">
        <v>0</v>
      </c>
      <c r="EM64">
        <v>129219</v>
      </c>
      <c r="EN64">
        <v>0</v>
      </c>
      <c r="EO64">
        <v>127908.2</v>
      </c>
      <c r="EP64" t="s">
        <v>356</v>
      </c>
      <c r="EQ64" t="s">
        <v>356</v>
      </c>
      <c r="ER64" t="s">
        <v>356</v>
      </c>
      <c r="ES64" t="s">
        <v>356</v>
      </c>
      <c r="ET64" t="s">
        <v>356</v>
      </c>
      <c r="EU64" t="s">
        <v>356</v>
      </c>
      <c r="EV64" t="s">
        <v>356</v>
      </c>
      <c r="EW64" t="s">
        <v>356</v>
      </c>
      <c r="EX64" t="s">
        <v>356</v>
      </c>
      <c r="EY64" t="s">
        <v>356</v>
      </c>
      <c r="EZ64" t="s">
        <v>356</v>
      </c>
      <c r="FA64" t="s">
        <v>356</v>
      </c>
      <c r="FB64" t="s">
        <v>356</v>
      </c>
      <c r="FC64" t="s">
        <v>356</v>
      </c>
      <c r="FD64" t="s">
        <v>356</v>
      </c>
      <c r="FE64" t="s">
        <v>356</v>
      </c>
      <c r="FF64" t="s">
        <v>356</v>
      </c>
      <c r="FG64" t="s">
        <v>356</v>
      </c>
      <c r="FH64">
        <v>0</v>
      </c>
      <c r="FI64">
        <v>125697</v>
      </c>
      <c r="FJ64" s="26">
        <v>200.33333333333334</v>
      </c>
      <c r="FM64" s="26">
        <v>200.33</v>
      </c>
      <c r="FN64" s="26">
        <v>239.5597407</v>
      </c>
      <c r="FO64">
        <v>2</v>
      </c>
      <c r="FP64" t="s">
        <v>413</v>
      </c>
      <c r="FR64" s="8">
        <f>AG64</f>
        <v>0</v>
      </c>
      <c r="FS64" s="23">
        <v>478.9467577016512</v>
      </c>
      <c r="FT64" s="8">
        <f>AI64</f>
        <v>0</v>
      </c>
      <c r="FU64" s="23">
        <v>473.6641675830694</v>
      </c>
      <c r="FV64" s="8">
        <f>AK64</f>
        <v>0</v>
      </c>
      <c r="FW64" s="23">
        <v>340.82094195902056</v>
      </c>
      <c r="FX64" s="8"/>
      <c r="FZ64" s="8"/>
      <c r="GB64" s="8"/>
      <c r="GC64" s="23" t="s">
        <v>356</v>
      </c>
      <c r="GF64" s="8">
        <f t="shared" si="7"/>
        <v>0</v>
      </c>
      <c r="GG64" s="36">
        <f t="shared" si="10"/>
        <v>431.1439557479137</v>
      </c>
      <c r="GH64" s="26">
        <f>EJ64</f>
        <v>0</v>
      </c>
      <c r="GI64" s="23">
        <v>124.93429335142206</v>
      </c>
      <c r="GJ64" s="26">
        <f>EL64</f>
        <v>0</v>
      </c>
      <c r="GK64" s="23">
        <v>126.98154384110683</v>
      </c>
      <c r="GL64" s="26">
        <f>EN64</f>
        <v>0</v>
      </c>
      <c r="GM64" s="23">
        <v>126.0638916605957</v>
      </c>
      <c r="GO64" s="23" t="s">
        <v>356</v>
      </c>
      <c r="GQ64" s="23" t="s">
        <v>356</v>
      </c>
      <c r="GS64" s="23" t="s">
        <v>356</v>
      </c>
      <c r="GT64" s="36"/>
      <c r="GU64" s="36"/>
      <c r="GV64" s="23" t="s">
        <v>356</v>
      </c>
      <c r="GW64" s="36">
        <f t="shared" si="11"/>
        <v>125.99324295104152</v>
      </c>
    </row>
    <row r="65" spans="1:205" ht="12.75">
      <c r="A65" s="37">
        <v>323</v>
      </c>
      <c r="B65" s="37" t="s">
        <v>279</v>
      </c>
      <c r="C65" s="1" t="s">
        <v>102</v>
      </c>
      <c r="D65" s="1" t="s">
        <v>103</v>
      </c>
      <c r="E65" s="1" t="s">
        <v>68</v>
      </c>
      <c r="F65" s="1" t="s">
        <v>118</v>
      </c>
      <c r="G65" s="1" t="s">
        <v>85</v>
      </c>
      <c r="H65" s="1" t="s">
        <v>88</v>
      </c>
      <c r="K65" s="1" t="s">
        <v>75</v>
      </c>
      <c r="M65" s="1" t="s">
        <v>80</v>
      </c>
      <c r="O65" s="1" t="s">
        <v>75</v>
      </c>
      <c r="P65" s="1" t="s">
        <v>75</v>
      </c>
      <c r="Q65" s="1" t="s">
        <v>75</v>
      </c>
      <c r="R65" s="1" t="s">
        <v>72</v>
      </c>
      <c r="S65" s="1" t="s">
        <v>75</v>
      </c>
      <c r="T65" s="2">
        <v>33725</v>
      </c>
      <c r="U65" s="1" t="s">
        <v>244</v>
      </c>
      <c r="V65" s="1" t="s">
        <v>116</v>
      </c>
      <c r="W65" s="1" t="s">
        <v>116</v>
      </c>
      <c r="Y65" s="1">
        <v>3</v>
      </c>
      <c r="Z65" s="1">
        <v>3</v>
      </c>
      <c r="AD65" s="1">
        <v>3</v>
      </c>
      <c r="AE65" s="1" t="s">
        <v>413</v>
      </c>
      <c r="AN65" s="7">
        <v>838.4</v>
      </c>
      <c r="AP65" s="7">
        <v>713.2</v>
      </c>
      <c r="AR65" s="7">
        <v>1317.8</v>
      </c>
      <c r="BF65" s="7">
        <v>956.4666667</v>
      </c>
      <c r="BI65">
        <v>3</v>
      </c>
      <c r="BJ65" t="s">
        <v>413</v>
      </c>
      <c r="BK65"/>
      <c r="BL65" s="7" t="s">
        <v>356</v>
      </c>
      <c r="BN65" s="61" t="s">
        <v>356</v>
      </c>
      <c r="BP65" s="61" t="s">
        <v>356</v>
      </c>
      <c r="BR65" s="61" t="s">
        <v>357</v>
      </c>
      <c r="BS65" s="61">
        <v>99.56770951</v>
      </c>
      <c r="BT65" s="61" t="s">
        <v>357</v>
      </c>
      <c r="BU65" s="61">
        <v>99.58141866</v>
      </c>
      <c r="BV65" s="61" t="s">
        <v>357</v>
      </c>
      <c r="BW65" s="61">
        <v>99.21388103</v>
      </c>
      <c r="CD65" s="61" t="s">
        <v>357</v>
      </c>
      <c r="CE65" s="61">
        <v>99.4607711</v>
      </c>
      <c r="CH65" s="1" t="s">
        <v>356</v>
      </c>
      <c r="CJ65" s="61" t="s">
        <v>356</v>
      </c>
      <c r="CL65" s="61" t="s">
        <v>356</v>
      </c>
      <c r="CN65" s="61" t="s">
        <v>357</v>
      </c>
      <c r="CO65" s="61">
        <v>99.56770951</v>
      </c>
      <c r="CP65" s="61" t="s">
        <v>357</v>
      </c>
      <c r="CQ65" s="61">
        <v>99.58141866</v>
      </c>
      <c r="CR65" s="61" t="s">
        <v>357</v>
      </c>
      <c r="CS65" s="61">
        <v>99.21388103</v>
      </c>
      <c r="CZ65" s="61" t="s">
        <v>357</v>
      </c>
      <c r="DA65" s="61">
        <v>99.4607711</v>
      </c>
      <c r="DD65" s="7">
        <v>61209.6</v>
      </c>
      <c r="DE65" s="7">
        <v>111345.4</v>
      </c>
      <c r="DF65" s="7">
        <v>4999.3</v>
      </c>
      <c r="DI65" s="7">
        <v>177554.3</v>
      </c>
      <c r="DP65" s="8">
        <v>0.1</v>
      </c>
      <c r="DQ65" s="8">
        <v>194137.8</v>
      </c>
      <c r="DR65" s="8">
        <v>0.1</v>
      </c>
      <c r="DS65" s="8">
        <v>170555.6</v>
      </c>
      <c r="DT65" s="8">
        <v>0.2</v>
      </c>
      <c r="DU65" s="8">
        <v>167969.6</v>
      </c>
      <c r="EH65" s="8">
        <v>0.1</v>
      </c>
      <c r="EI65" s="8">
        <v>177554.3</v>
      </c>
      <c r="EK65" t="s">
        <v>356</v>
      </c>
      <c r="EL65" t="s">
        <v>356</v>
      </c>
      <c r="EM65" t="s">
        <v>356</v>
      </c>
      <c r="EN65" t="s">
        <v>356</v>
      </c>
      <c r="EO65" t="s">
        <v>356</v>
      </c>
      <c r="EP65">
        <v>0</v>
      </c>
      <c r="EQ65">
        <v>189001.6</v>
      </c>
      <c r="ER65">
        <v>0</v>
      </c>
      <c r="ES65">
        <v>164814.8</v>
      </c>
      <c r="ET65">
        <v>0</v>
      </c>
      <c r="EU65">
        <v>163848.8</v>
      </c>
      <c r="EV65" t="s">
        <v>356</v>
      </c>
      <c r="EW65" t="s">
        <v>356</v>
      </c>
      <c r="EX65" t="s">
        <v>356</v>
      </c>
      <c r="EY65" t="s">
        <v>356</v>
      </c>
      <c r="EZ65" t="s">
        <v>356</v>
      </c>
      <c r="FA65" t="s">
        <v>356</v>
      </c>
      <c r="FB65" t="s">
        <v>356</v>
      </c>
      <c r="FC65" t="s">
        <v>356</v>
      </c>
      <c r="FD65" t="s">
        <v>356</v>
      </c>
      <c r="FE65" t="s">
        <v>356</v>
      </c>
      <c r="FF65" t="s">
        <v>356</v>
      </c>
      <c r="FG65" t="s">
        <v>356</v>
      </c>
      <c r="FH65">
        <v>0</v>
      </c>
      <c r="FI65">
        <v>172555</v>
      </c>
      <c r="FJ65" s="26">
        <v>204.015</v>
      </c>
      <c r="FM65" s="26">
        <v>204.02</v>
      </c>
      <c r="FN65" s="26">
        <v>257.045963</v>
      </c>
      <c r="FO65">
        <v>3</v>
      </c>
      <c r="FP65" t="s">
        <v>413</v>
      </c>
      <c r="FR65" s="8"/>
      <c r="FT65" s="8"/>
      <c r="FV65" s="8"/>
      <c r="FX65" s="8">
        <f aca="true" t="shared" si="12" ref="FX65:FX71">AM65</f>
        <v>0</v>
      </c>
      <c r="FY65" s="23">
        <v>904.8307331052204</v>
      </c>
      <c r="FZ65" s="8">
        <f>AO65</f>
        <v>0</v>
      </c>
      <c r="GA65" s="23">
        <v>687.6876512600909</v>
      </c>
      <c r="GB65" s="8">
        <f>AQ65</f>
        <v>0</v>
      </c>
      <c r="GC65" s="23">
        <v>1427.2333176167865</v>
      </c>
      <c r="GF65" s="8">
        <f t="shared" si="7"/>
        <v>0</v>
      </c>
      <c r="GG65" s="36">
        <f t="shared" si="10"/>
        <v>1006.5839006606993</v>
      </c>
      <c r="GI65" s="23" t="s">
        <v>356</v>
      </c>
      <c r="GJ65" s="26"/>
      <c r="GK65" s="23" t="s">
        <v>356</v>
      </c>
      <c r="GL65" s="26"/>
      <c r="GM65" s="23" t="s">
        <v>356</v>
      </c>
      <c r="GN65" s="26">
        <f aca="true" t="shared" si="13" ref="GN65:GN71">EP65</f>
        <v>0</v>
      </c>
      <c r="GO65" s="23">
        <v>209.31081160384093</v>
      </c>
      <c r="GP65" s="26">
        <f>ER65</f>
        <v>0</v>
      </c>
      <c r="GQ65" s="23">
        <v>164.29008786203562</v>
      </c>
      <c r="GR65" s="26">
        <f>ET65</f>
        <v>0</v>
      </c>
      <c r="GS65" s="23">
        <v>181.5543667158648</v>
      </c>
      <c r="GT65" s="36"/>
      <c r="GU65" s="36"/>
      <c r="GV65" s="23" t="s">
        <v>356</v>
      </c>
      <c r="GW65" s="36">
        <f t="shared" si="11"/>
        <v>185.0517553939138</v>
      </c>
    </row>
    <row r="66" spans="1:205" ht="12.75">
      <c r="A66" s="37">
        <v>403</v>
      </c>
      <c r="B66" s="37" t="s">
        <v>154</v>
      </c>
      <c r="C66" s="1" t="s">
        <v>95</v>
      </c>
      <c r="D66" s="1" t="s">
        <v>96</v>
      </c>
      <c r="E66" s="1" t="s">
        <v>68</v>
      </c>
      <c r="F66" s="1" t="s">
        <v>118</v>
      </c>
      <c r="G66" s="1" t="s">
        <v>85</v>
      </c>
      <c r="H66" s="1" t="s">
        <v>88</v>
      </c>
      <c r="K66" s="1" t="s">
        <v>75</v>
      </c>
      <c r="M66" s="1" t="s">
        <v>110</v>
      </c>
      <c r="O66" s="1" t="s">
        <v>75</v>
      </c>
      <c r="P66" s="1" t="s">
        <v>75</v>
      </c>
      <c r="Q66" s="1" t="s">
        <v>75</v>
      </c>
      <c r="R66" s="1" t="s">
        <v>72</v>
      </c>
      <c r="S66" s="1" t="s">
        <v>75</v>
      </c>
      <c r="T66" s="2">
        <v>35765</v>
      </c>
      <c r="U66" s="1" t="s">
        <v>155</v>
      </c>
      <c r="V66" s="1" t="s">
        <v>116</v>
      </c>
      <c r="W66" s="1" t="s">
        <v>116</v>
      </c>
      <c r="Y66" s="1">
        <v>3</v>
      </c>
      <c r="Z66" s="1">
        <v>3</v>
      </c>
      <c r="AD66" s="1">
        <v>1</v>
      </c>
      <c r="AE66" s="1" t="s">
        <v>413</v>
      </c>
      <c r="AH66" s="7">
        <v>1896.705882</v>
      </c>
      <c r="AJ66" s="7">
        <v>3564.262295</v>
      </c>
      <c r="AL66" s="7">
        <v>2952.163934</v>
      </c>
      <c r="AN66" s="7">
        <v>2917.721739</v>
      </c>
      <c r="BF66" s="7">
        <v>2832.713463</v>
      </c>
      <c r="BI66">
        <v>1</v>
      </c>
      <c r="BJ66" t="s">
        <v>413</v>
      </c>
      <c r="BK66"/>
      <c r="BL66" s="7" t="s">
        <v>356</v>
      </c>
      <c r="BM66" s="61">
        <v>98.94379948</v>
      </c>
      <c r="BN66" s="61" t="s">
        <v>356</v>
      </c>
      <c r="BO66" s="61">
        <v>98.28540833</v>
      </c>
      <c r="BP66" s="61" t="s">
        <v>356</v>
      </c>
      <c r="BQ66" s="61">
        <v>98.5564047</v>
      </c>
      <c r="BR66" s="61" t="s">
        <v>356</v>
      </c>
      <c r="BS66" s="61">
        <v>98.69467942</v>
      </c>
      <c r="BT66" s="61" t="s">
        <v>356</v>
      </c>
      <c r="BV66" s="61" t="s">
        <v>356</v>
      </c>
      <c r="CD66" s="61" t="s">
        <v>356</v>
      </c>
      <c r="CE66" s="61">
        <v>98.60972551</v>
      </c>
      <c r="CH66" s="1" t="s">
        <v>356</v>
      </c>
      <c r="CI66" s="61">
        <v>98.94379948</v>
      </c>
      <c r="CJ66" s="61" t="s">
        <v>356</v>
      </c>
      <c r="CK66" s="61">
        <v>98.28540833</v>
      </c>
      <c r="CL66" s="61" t="s">
        <v>356</v>
      </c>
      <c r="CM66" s="61">
        <v>98.5564047</v>
      </c>
      <c r="CN66" s="61" t="s">
        <v>356</v>
      </c>
      <c r="CO66" s="61">
        <v>98.69467942</v>
      </c>
      <c r="CP66" s="61" t="s">
        <v>356</v>
      </c>
      <c r="CR66" s="61" t="s">
        <v>356</v>
      </c>
      <c r="CZ66" s="61" t="s">
        <v>356</v>
      </c>
      <c r="DA66" s="61">
        <v>98.60972551</v>
      </c>
      <c r="DD66" s="7">
        <v>2387.2</v>
      </c>
      <c r="DE66" s="7">
        <v>198994.2</v>
      </c>
      <c r="DF66" s="7">
        <v>2134</v>
      </c>
      <c r="DG66" s="7">
        <v>24</v>
      </c>
      <c r="DH66" s="7">
        <v>212.6</v>
      </c>
      <c r="DI66" s="7">
        <v>203752.1</v>
      </c>
      <c r="DK66" s="8">
        <v>179578.2</v>
      </c>
      <c r="DM66" s="8">
        <v>207878.2</v>
      </c>
      <c r="DO66" s="8">
        <v>204500.8</v>
      </c>
      <c r="DQ66" s="8">
        <v>223525.3</v>
      </c>
      <c r="EI66" s="8">
        <v>203752.1</v>
      </c>
      <c r="EJ66">
        <v>0</v>
      </c>
      <c r="EK66">
        <v>176912.3</v>
      </c>
      <c r="EL66">
        <v>0</v>
      </c>
      <c r="EM66">
        <v>205435.4</v>
      </c>
      <c r="EN66">
        <v>0</v>
      </c>
      <c r="EO66">
        <v>202303.5</v>
      </c>
      <c r="EP66">
        <v>0</v>
      </c>
      <c r="EQ66">
        <v>221356.5</v>
      </c>
      <c r="ER66" t="s">
        <v>356</v>
      </c>
      <c r="ES66" t="s">
        <v>356</v>
      </c>
      <c r="ET66" t="s">
        <v>356</v>
      </c>
      <c r="EU66" t="s">
        <v>356</v>
      </c>
      <c r="EV66" t="s">
        <v>356</v>
      </c>
      <c r="EW66" t="s">
        <v>356</v>
      </c>
      <c r="EX66" t="s">
        <v>356</v>
      </c>
      <c r="EY66" t="s">
        <v>356</v>
      </c>
      <c r="EZ66" t="s">
        <v>356</v>
      </c>
      <c r="FA66" t="s">
        <v>356</v>
      </c>
      <c r="FB66" t="s">
        <v>356</v>
      </c>
      <c r="FC66" t="s">
        <v>356</v>
      </c>
      <c r="FD66" t="s">
        <v>356</v>
      </c>
      <c r="FE66" t="s">
        <v>356</v>
      </c>
      <c r="FF66" t="s">
        <v>356</v>
      </c>
      <c r="FG66" t="s">
        <v>356</v>
      </c>
      <c r="FH66">
        <v>0</v>
      </c>
      <c r="FI66">
        <v>201381.4</v>
      </c>
      <c r="FJ66" s="26">
        <v>233.75</v>
      </c>
      <c r="FK66" s="26">
        <v>55.9</v>
      </c>
      <c r="FL66" s="26">
        <v>26.225</v>
      </c>
      <c r="FM66" s="26">
        <v>317.75</v>
      </c>
      <c r="FN66" s="26">
        <v>315.2060494</v>
      </c>
      <c r="FO66">
        <v>1</v>
      </c>
      <c r="FP66" t="s">
        <v>413</v>
      </c>
      <c r="FR66" s="8">
        <f aca="true" t="shared" si="14" ref="FR66:FR73">AG66</f>
        <v>0</v>
      </c>
      <c r="FS66" s="23">
        <v>2046.9673044635522</v>
      </c>
      <c r="FT66" s="8">
        <f aca="true" t="shared" si="15" ref="FT66:FT73">AI66</f>
        <v>0</v>
      </c>
      <c r="FU66" s="23">
        <v>3883.622470263461</v>
      </c>
      <c r="FV66" s="8">
        <f aca="true" t="shared" si="16" ref="FV66:FV73">AK66</f>
        <v>0</v>
      </c>
      <c r="FW66" s="23">
        <v>3576.805404444193</v>
      </c>
      <c r="FX66" s="8">
        <f t="shared" si="12"/>
        <v>0</v>
      </c>
      <c r="FY66" s="23">
        <v>3138.854706764289</v>
      </c>
      <c r="FZ66" s="8"/>
      <c r="GB66" s="8"/>
      <c r="GC66" s="23" t="s">
        <v>356</v>
      </c>
      <c r="GF66" s="8">
        <f t="shared" si="7"/>
        <v>0</v>
      </c>
      <c r="GG66" s="36">
        <f t="shared" si="10"/>
        <v>3161.5624714838737</v>
      </c>
      <c r="GH66" s="26">
        <f aca="true" t="shared" si="17" ref="GH66:GH73">EJ66</f>
        <v>0</v>
      </c>
      <c r="GI66" s="23">
        <v>193.80479991276124</v>
      </c>
      <c r="GJ66" s="26">
        <f aca="true" t="shared" si="18" ref="GJ66:GJ73">EL66</f>
        <v>0</v>
      </c>
      <c r="GK66" s="23">
        <v>226.50421894697828</v>
      </c>
      <c r="GL66" s="26">
        <f aca="true" t="shared" si="19" ref="GL66:GL73">EN66</f>
        <v>0</v>
      </c>
      <c r="GM66" s="23">
        <v>247.77064627767888</v>
      </c>
      <c r="GN66" s="26">
        <f t="shared" si="13"/>
        <v>0</v>
      </c>
      <c r="GO66" s="23">
        <v>240.46619312202134</v>
      </c>
      <c r="GQ66" s="23" t="s">
        <v>356</v>
      </c>
      <c r="GS66" s="23" t="s">
        <v>356</v>
      </c>
      <c r="GT66" s="36"/>
      <c r="GU66" s="36"/>
      <c r="GV66" s="23" t="s">
        <v>356</v>
      </c>
      <c r="GW66" s="36">
        <f t="shared" si="11"/>
        <v>227.13646456485992</v>
      </c>
    </row>
    <row r="67" spans="1:205" ht="12.75">
      <c r="A67" s="37">
        <v>403</v>
      </c>
      <c r="B67" s="37" t="s">
        <v>284</v>
      </c>
      <c r="C67" s="1" t="s">
        <v>95</v>
      </c>
      <c r="D67" s="1" t="s">
        <v>96</v>
      </c>
      <c r="E67" s="1" t="s">
        <v>68</v>
      </c>
      <c r="F67" s="1" t="s">
        <v>118</v>
      </c>
      <c r="G67" s="1" t="s">
        <v>85</v>
      </c>
      <c r="H67" s="1" t="s">
        <v>88</v>
      </c>
      <c r="K67" s="1" t="s">
        <v>75</v>
      </c>
      <c r="M67" s="1" t="s">
        <v>110</v>
      </c>
      <c r="O67" s="1" t="s">
        <v>75</v>
      </c>
      <c r="P67" s="1" t="s">
        <v>75</v>
      </c>
      <c r="Q67" s="1" t="s">
        <v>75</v>
      </c>
      <c r="R67" s="1" t="s">
        <v>72</v>
      </c>
      <c r="S67" s="1" t="s">
        <v>75</v>
      </c>
      <c r="T67" s="2">
        <v>34639</v>
      </c>
      <c r="U67" s="1" t="s">
        <v>285</v>
      </c>
      <c r="V67" s="1" t="s">
        <v>116</v>
      </c>
      <c r="W67" s="1" t="s">
        <v>116</v>
      </c>
      <c r="Y67" s="1">
        <v>3</v>
      </c>
      <c r="Z67" s="1">
        <v>3</v>
      </c>
      <c r="AD67" s="1">
        <v>2</v>
      </c>
      <c r="AE67" s="1" t="s">
        <v>413</v>
      </c>
      <c r="AG67" s="7">
        <v>95.6803005008068</v>
      </c>
      <c r="AH67" s="7">
        <v>933.5458571</v>
      </c>
      <c r="AJ67" s="7">
        <v>1302.912081</v>
      </c>
      <c r="AL67" s="7">
        <v>1682.311195</v>
      </c>
      <c r="AM67" s="7">
        <v>95.06503443024776</v>
      </c>
      <c r="AN67" s="7">
        <v>1018.484503</v>
      </c>
      <c r="BE67" s="7">
        <v>37.7019748600811</v>
      </c>
      <c r="BF67" s="7">
        <v>1234.313409</v>
      </c>
      <c r="BI67">
        <v>2</v>
      </c>
      <c r="BJ67" t="s">
        <v>413</v>
      </c>
      <c r="BK67"/>
      <c r="BL67" s="7" t="s">
        <v>356</v>
      </c>
      <c r="BM67" s="61">
        <v>99.54423494</v>
      </c>
      <c r="BN67" s="61" t="s">
        <v>356</v>
      </c>
      <c r="BO67" s="61">
        <v>99.37820899</v>
      </c>
      <c r="BP67" s="61" t="s">
        <v>356</v>
      </c>
      <c r="BQ67" s="61">
        <v>99.33167812</v>
      </c>
      <c r="BR67" s="61" t="s">
        <v>356</v>
      </c>
      <c r="BS67" s="61">
        <v>99.30714444</v>
      </c>
      <c r="BT67" s="61" t="s">
        <v>356</v>
      </c>
      <c r="BV67" s="61" t="s">
        <v>356</v>
      </c>
      <c r="CD67" s="61" t="s">
        <v>356</v>
      </c>
      <c r="CE67" s="61">
        <v>99.39278044</v>
      </c>
      <c r="CH67" s="1" t="s">
        <v>356</v>
      </c>
      <c r="CI67" s="61">
        <v>99.54423494</v>
      </c>
      <c r="CJ67" s="61" t="s">
        <v>356</v>
      </c>
      <c r="CK67" s="61">
        <v>99.37820899</v>
      </c>
      <c r="CL67" s="61" t="s">
        <v>356</v>
      </c>
      <c r="CM67" s="61">
        <v>99.33167812</v>
      </c>
      <c r="CN67" s="61" t="s">
        <v>356</v>
      </c>
      <c r="CO67" s="61">
        <v>99.30714444</v>
      </c>
      <c r="CP67" s="61" t="s">
        <v>356</v>
      </c>
      <c r="CR67" s="61" t="s">
        <v>356</v>
      </c>
      <c r="CZ67" s="61" t="s">
        <v>356</v>
      </c>
      <c r="DA67" s="61">
        <v>99.39278044</v>
      </c>
      <c r="DD67" s="7">
        <v>15666.8</v>
      </c>
      <c r="DE67" s="7">
        <v>202243.8</v>
      </c>
      <c r="DF67" s="7">
        <v>906.2</v>
      </c>
      <c r="DG67" s="7">
        <v>123</v>
      </c>
      <c r="DI67" s="7">
        <v>203273</v>
      </c>
      <c r="DK67" s="8">
        <v>204830.5</v>
      </c>
      <c r="DM67" s="8">
        <v>209541.8</v>
      </c>
      <c r="DO67" s="8">
        <v>251721.7</v>
      </c>
      <c r="DQ67" s="8">
        <v>146998.1</v>
      </c>
      <c r="EI67" s="8">
        <v>203273</v>
      </c>
      <c r="EJ67">
        <v>0</v>
      </c>
      <c r="EK67">
        <v>208503.6</v>
      </c>
      <c r="EL67">
        <v>0</v>
      </c>
      <c r="EM67">
        <v>212289.4</v>
      </c>
      <c r="EN67">
        <v>0</v>
      </c>
      <c r="EO67">
        <v>300606.6</v>
      </c>
      <c r="EP67">
        <v>0</v>
      </c>
      <c r="EQ67">
        <v>150242.8</v>
      </c>
      <c r="ER67" t="s">
        <v>356</v>
      </c>
      <c r="ES67" t="s">
        <v>356</v>
      </c>
      <c r="ET67" t="s">
        <v>356</v>
      </c>
      <c r="EU67" t="s">
        <v>356</v>
      </c>
      <c r="EV67" t="s">
        <v>356</v>
      </c>
      <c r="EW67" t="s">
        <v>356</v>
      </c>
      <c r="EX67" t="s">
        <v>356</v>
      </c>
      <c r="EY67" t="s">
        <v>356</v>
      </c>
      <c r="EZ67" t="s">
        <v>356</v>
      </c>
      <c r="FA67" t="s">
        <v>356</v>
      </c>
      <c r="FB67" t="s">
        <v>356</v>
      </c>
      <c r="FC67" t="s">
        <v>356</v>
      </c>
      <c r="FD67" t="s">
        <v>356</v>
      </c>
      <c r="FE67" t="s">
        <v>356</v>
      </c>
      <c r="FF67" t="s">
        <v>356</v>
      </c>
      <c r="FG67" t="s">
        <v>356</v>
      </c>
      <c r="FH67">
        <v>0</v>
      </c>
      <c r="FI67">
        <v>217910.6</v>
      </c>
      <c r="FJ67" s="26">
        <v>406.88415999999995</v>
      </c>
      <c r="FK67" s="26">
        <v>58.1714173325</v>
      </c>
      <c r="FM67" s="26">
        <v>465.06</v>
      </c>
      <c r="FN67" s="26">
        <v>323.8630591</v>
      </c>
      <c r="FO67">
        <v>2</v>
      </c>
      <c r="FP67" t="s">
        <v>413</v>
      </c>
      <c r="FR67" s="8">
        <f t="shared" si="14"/>
        <v>95.6803005008068</v>
      </c>
      <c r="FS67" s="23">
        <v>552.3500789520118</v>
      </c>
      <c r="FT67" s="8">
        <f t="shared" si="15"/>
        <v>0</v>
      </c>
      <c r="FU67" s="23">
        <v>851.1921493656555</v>
      </c>
      <c r="FV67" s="8">
        <f t="shared" si="16"/>
        <v>0</v>
      </c>
      <c r="FW67" s="23">
        <v>1369.0803108261816</v>
      </c>
      <c r="FX67" s="8">
        <f t="shared" si="12"/>
        <v>95.06503443024776</v>
      </c>
      <c r="FY67" s="23">
        <v>810.3456366138633</v>
      </c>
      <c r="FZ67" s="8"/>
      <c r="GB67" s="8"/>
      <c r="GC67" s="23" t="s">
        <v>356</v>
      </c>
      <c r="GF67" s="8">
        <f t="shared" si="7"/>
        <v>37.7019748600811</v>
      </c>
      <c r="GG67" s="36">
        <f t="shared" si="10"/>
        <v>895.7420439394281</v>
      </c>
      <c r="GH67" s="26">
        <f t="shared" si="17"/>
        <v>0</v>
      </c>
      <c r="GI67" s="23">
        <v>121.1918436555901</v>
      </c>
      <c r="GJ67" s="26">
        <f t="shared" si="18"/>
        <v>0</v>
      </c>
      <c r="GK67" s="23">
        <v>136.89360825040902</v>
      </c>
      <c r="GL67" s="26">
        <f t="shared" si="19"/>
        <v>0</v>
      </c>
      <c r="GM67" s="23">
        <v>204.8534324248362</v>
      </c>
      <c r="GN67" s="26">
        <f t="shared" si="13"/>
        <v>0</v>
      </c>
      <c r="GO67" s="23">
        <v>116.9573693850224</v>
      </c>
      <c r="GQ67" s="23" t="s">
        <v>356</v>
      </c>
      <c r="GS67" s="23" t="s">
        <v>356</v>
      </c>
      <c r="GT67" s="36"/>
      <c r="GU67" s="36"/>
      <c r="GV67" s="23" t="s">
        <v>356</v>
      </c>
      <c r="GW67" s="36">
        <f t="shared" si="11"/>
        <v>144.97406342896443</v>
      </c>
    </row>
    <row r="68" spans="1:205" ht="12.75">
      <c r="A68" s="37">
        <v>403</v>
      </c>
      <c r="B68" s="37" t="s">
        <v>280</v>
      </c>
      <c r="C68" s="1" t="s">
        <v>95</v>
      </c>
      <c r="D68" s="1" t="s">
        <v>96</v>
      </c>
      <c r="E68" s="1" t="s">
        <v>68</v>
      </c>
      <c r="F68" s="1" t="s">
        <v>118</v>
      </c>
      <c r="G68" s="1" t="s">
        <v>85</v>
      </c>
      <c r="H68" s="1" t="s">
        <v>88</v>
      </c>
      <c r="K68" s="1" t="s">
        <v>75</v>
      </c>
      <c r="M68" s="1" t="s">
        <v>110</v>
      </c>
      <c r="O68" s="1" t="s">
        <v>75</v>
      </c>
      <c r="P68" s="1" t="s">
        <v>75</v>
      </c>
      <c r="Q68" s="1" t="s">
        <v>75</v>
      </c>
      <c r="R68" s="1" t="s">
        <v>72</v>
      </c>
      <c r="S68" s="1" t="s">
        <v>75</v>
      </c>
      <c r="T68" s="2">
        <v>33725</v>
      </c>
      <c r="U68" s="1" t="s">
        <v>209</v>
      </c>
      <c r="V68" s="1" t="s">
        <v>129</v>
      </c>
      <c r="W68" s="1" t="s">
        <v>129</v>
      </c>
      <c r="Y68" s="1">
        <v>3</v>
      </c>
      <c r="Z68" s="1">
        <v>3</v>
      </c>
      <c r="AD68" s="1">
        <v>3</v>
      </c>
      <c r="AE68" s="1" t="s">
        <v>413</v>
      </c>
      <c r="AG68" s="7">
        <v>100</v>
      </c>
      <c r="AH68" s="7">
        <v>672.6097318</v>
      </c>
      <c r="AI68" s="7">
        <v>100</v>
      </c>
      <c r="AJ68" s="7">
        <v>900.6840451</v>
      </c>
      <c r="AK68" s="7">
        <v>100</v>
      </c>
      <c r="AL68" s="7">
        <v>825.5684674</v>
      </c>
      <c r="AM68" s="7">
        <v>100</v>
      </c>
      <c r="AN68" s="7">
        <v>1612.897457</v>
      </c>
      <c r="BE68" s="7">
        <v>100</v>
      </c>
      <c r="BF68" s="7">
        <v>1002.939925</v>
      </c>
      <c r="BI68">
        <v>3</v>
      </c>
      <c r="BJ68" t="s">
        <v>413</v>
      </c>
      <c r="BK68"/>
      <c r="BL68" s="7" t="s">
        <v>357</v>
      </c>
      <c r="BM68" s="61">
        <v>99.43242244</v>
      </c>
      <c r="BN68" s="61" t="s">
        <v>357</v>
      </c>
      <c r="BO68" s="61">
        <v>99.11326936</v>
      </c>
      <c r="BP68" s="61" t="s">
        <v>357</v>
      </c>
      <c r="BQ68" s="61">
        <v>99.44253884</v>
      </c>
      <c r="BR68" s="61" t="s">
        <v>357</v>
      </c>
      <c r="BS68" s="61">
        <v>98.67595334</v>
      </c>
      <c r="BT68" s="61" t="s">
        <v>356</v>
      </c>
      <c r="BV68" s="61" t="s">
        <v>356</v>
      </c>
      <c r="CD68" s="61" t="s">
        <v>357</v>
      </c>
      <c r="CE68" s="61">
        <v>99.18147847</v>
      </c>
      <c r="CH68" s="1" t="s">
        <v>357</v>
      </c>
      <c r="CI68" s="61">
        <v>99.43242244</v>
      </c>
      <c r="CJ68" s="61" t="s">
        <v>357</v>
      </c>
      <c r="CK68" s="61">
        <v>99.11326936</v>
      </c>
      <c r="CL68" s="61" t="s">
        <v>357</v>
      </c>
      <c r="CM68" s="61">
        <v>99.44253884</v>
      </c>
      <c r="CN68" s="61" t="s">
        <v>357</v>
      </c>
      <c r="CO68" s="61">
        <v>98.67595334</v>
      </c>
      <c r="CP68" s="61" t="s">
        <v>356</v>
      </c>
      <c r="CR68" s="61" t="s">
        <v>356</v>
      </c>
      <c r="CZ68" s="61" t="s">
        <v>357</v>
      </c>
      <c r="DA68" s="61">
        <f>AVERAGE(CI68,CK68,CM68,CO68)</f>
        <v>99.16604599499999</v>
      </c>
      <c r="DE68" s="7">
        <v>122345.2</v>
      </c>
      <c r="DF68" s="7">
        <v>1400.8</v>
      </c>
      <c r="DG68" s="7">
        <v>147.4</v>
      </c>
      <c r="DI68" s="7">
        <v>123893.5</v>
      </c>
      <c r="DJ68" s="8">
        <v>1.1</v>
      </c>
      <c r="DK68" s="8">
        <v>119823.4</v>
      </c>
      <c r="DL68" s="8">
        <v>1.4</v>
      </c>
      <c r="DM68" s="8">
        <v>103015.8</v>
      </c>
      <c r="DN68" s="8">
        <v>0.9</v>
      </c>
      <c r="DO68" s="8">
        <v>149439.3</v>
      </c>
      <c r="DP68" s="8">
        <v>1.2</v>
      </c>
      <c r="DQ68" s="8">
        <v>123295.3</v>
      </c>
      <c r="EH68" s="8">
        <v>1.1</v>
      </c>
      <c r="EI68" s="8">
        <v>123893.5</v>
      </c>
      <c r="EJ68">
        <v>0</v>
      </c>
      <c r="EK68">
        <v>118297.5</v>
      </c>
      <c r="EL68">
        <v>0</v>
      </c>
      <c r="EM68">
        <v>101494.8</v>
      </c>
      <c r="EN68">
        <v>0</v>
      </c>
      <c r="EO68">
        <v>147945.9</v>
      </c>
      <c r="EP68">
        <v>0</v>
      </c>
      <c r="EQ68">
        <v>121642.8</v>
      </c>
      <c r="ER68" t="s">
        <v>356</v>
      </c>
      <c r="ES68" t="s">
        <v>356</v>
      </c>
      <c r="ET68" t="s">
        <v>356</v>
      </c>
      <c r="EU68" t="s">
        <v>356</v>
      </c>
      <c r="EV68" t="s">
        <v>356</v>
      </c>
      <c r="EW68" t="s">
        <v>356</v>
      </c>
      <c r="EX68" t="s">
        <v>356</v>
      </c>
      <c r="EY68" t="s">
        <v>356</v>
      </c>
      <c r="EZ68" t="s">
        <v>356</v>
      </c>
      <c r="FA68" t="s">
        <v>356</v>
      </c>
      <c r="FB68" t="s">
        <v>356</v>
      </c>
      <c r="FC68" t="s">
        <v>356</v>
      </c>
      <c r="FD68" t="s">
        <v>356</v>
      </c>
      <c r="FE68" t="s">
        <v>356</v>
      </c>
      <c r="FF68" t="s">
        <v>356</v>
      </c>
      <c r="FG68" t="s">
        <v>356</v>
      </c>
      <c r="FH68">
        <v>0</v>
      </c>
      <c r="FI68">
        <v>122345.2</v>
      </c>
      <c r="FJ68" s="26">
        <v>222.25</v>
      </c>
      <c r="FK68" s="26">
        <v>106.85</v>
      </c>
      <c r="FM68" s="26">
        <v>329.1</v>
      </c>
      <c r="FN68" s="26">
        <v>303.0101954</v>
      </c>
      <c r="FO68">
        <v>3</v>
      </c>
      <c r="FP68" t="s">
        <v>413</v>
      </c>
      <c r="FR68" s="8">
        <f t="shared" si="14"/>
        <v>100</v>
      </c>
      <c r="FS68" s="23">
        <v>1002.3107043371608</v>
      </c>
      <c r="FT68" s="8">
        <f t="shared" si="15"/>
        <v>100</v>
      </c>
      <c r="FU68" s="23">
        <v>1185.0573393036116</v>
      </c>
      <c r="FV68" s="8">
        <f t="shared" si="16"/>
        <v>100</v>
      </c>
      <c r="FW68" s="23">
        <v>1017.8482645860023</v>
      </c>
      <c r="FX68" s="8">
        <f t="shared" si="12"/>
        <v>100</v>
      </c>
      <c r="FY68" s="23">
        <v>1827.319427919455</v>
      </c>
      <c r="FZ68" s="8"/>
      <c r="GB68" s="8"/>
      <c r="GC68" s="23" t="s">
        <v>356</v>
      </c>
      <c r="GF68" s="8">
        <f t="shared" si="7"/>
        <v>100</v>
      </c>
      <c r="GG68" s="36">
        <f t="shared" si="10"/>
        <v>1258.1339340365573</v>
      </c>
      <c r="GH68" s="26">
        <f t="shared" si="17"/>
        <v>0</v>
      </c>
      <c r="GI68" s="23">
        <v>176.59449121581804</v>
      </c>
      <c r="GJ68" s="26">
        <f t="shared" si="18"/>
        <v>0</v>
      </c>
      <c r="GK68" s="23">
        <v>133.6434409556003</v>
      </c>
      <c r="GL68" s="26">
        <f t="shared" si="19"/>
        <v>0</v>
      </c>
      <c r="GM68" s="23">
        <v>182.58640020517262</v>
      </c>
      <c r="GN68" s="26">
        <f t="shared" si="13"/>
        <v>0</v>
      </c>
      <c r="GO68" s="23">
        <v>138.01019881878364</v>
      </c>
      <c r="GQ68" s="23" t="s">
        <v>356</v>
      </c>
      <c r="GS68" s="23" t="s">
        <v>356</v>
      </c>
      <c r="GT68" s="36"/>
      <c r="GU68" s="36"/>
      <c r="GV68" s="23" t="s">
        <v>356</v>
      </c>
      <c r="GW68" s="36">
        <f t="shared" si="11"/>
        <v>157.70863279884367</v>
      </c>
    </row>
    <row r="69" spans="1:205" ht="12.75">
      <c r="A69" s="37">
        <v>404</v>
      </c>
      <c r="B69" s="37" t="s">
        <v>133</v>
      </c>
      <c r="C69" s="1" t="s">
        <v>95</v>
      </c>
      <c r="D69" s="1" t="s">
        <v>96</v>
      </c>
      <c r="E69" s="1" t="s">
        <v>68</v>
      </c>
      <c r="F69" s="1" t="s">
        <v>118</v>
      </c>
      <c r="G69" s="1" t="s">
        <v>85</v>
      </c>
      <c r="H69" s="1" t="s">
        <v>88</v>
      </c>
      <c r="K69" s="1" t="s">
        <v>75</v>
      </c>
      <c r="M69" s="1" t="s">
        <v>97</v>
      </c>
      <c r="O69" s="1" t="s">
        <v>75</v>
      </c>
      <c r="P69" s="1" t="s">
        <v>75</v>
      </c>
      <c r="Q69" s="1" t="s">
        <v>75</v>
      </c>
      <c r="R69" s="1" t="s">
        <v>72</v>
      </c>
      <c r="S69" s="1" t="s">
        <v>75</v>
      </c>
      <c r="T69" s="2">
        <v>35796</v>
      </c>
      <c r="U69" s="1" t="s">
        <v>134</v>
      </c>
      <c r="V69" s="1" t="s">
        <v>116</v>
      </c>
      <c r="W69" s="1" t="s">
        <v>116</v>
      </c>
      <c r="Y69" s="1">
        <v>3</v>
      </c>
      <c r="Z69" s="1">
        <v>3</v>
      </c>
      <c r="AD69" s="1">
        <v>1</v>
      </c>
      <c r="AE69" s="1" t="s">
        <v>413</v>
      </c>
      <c r="AH69" s="7">
        <v>138.9329268</v>
      </c>
      <c r="AJ69" s="7">
        <v>150.7446809</v>
      </c>
      <c r="AL69" s="7">
        <v>155.696012</v>
      </c>
      <c r="AN69" s="7">
        <v>164.246988</v>
      </c>
      <c r="BF69" s="7">
        <v>152.4051519</v>
      </c>
      <c r="BI69">
        <v>1</v>
      </c>
      <c r="BJ69" t="s">
        <v>413</v>
      </c>
      <c r="BK69"/>
      <c r="BL69" s="7" t="s">
        <v>356</v>
      </c>
      <c r="BM69" s="61">
        <v>99.91807654</v>
      </c>
      <c r="BN69" s="61" t="s">
        <v>356</v>
      </c>
      <c r="BO69" s="61">
        <v>99.91184522</v>
      </c>
      <c r="BP69" s="61" t="s">
        <v>356</v>
      </c>
      <c r="BQ69" s="61">
        <v>99.91300839</v>
      </c>
      <c r="BR69" s="61" t="s">
        <v>356</v>
      </c>
      <c r="BS69" s="61">
        <v>99.9123</v>
      </c>
      <c r="BT69" s="61" t="s">
        <v>356</v>
      </c>
      <c r="BV69" s="61" t="s">
        <v>356</v>
      </c>
      <c r="CD69" s="61" t="s">
        <v>356</v>
      </c>
      <c r="CE69" s="61">
        <v>99.91367793</v>
      </c>
      <c r="CH69" s="1" t="s">
        <v>356</v>
      </c>
      <c r="CI69" s="61">
        <v>99.91807654</v>
      </c>
      <c r="CJ69" s="61" t="s">
        <v>356</v>
      </c>
      <c r="CK69" s="61">
        <v>99.91184522</v>
      </c>
      <c r="CL69" s="61" t="s">
        <v>356</v>
      </c>
      <c r="CM69" s="61">
        <v>99.91300839</v>
      </c>
      <c r="CN69" s="61" t="s">
        <v>356</v>
      </c>
      <c r="CO69" s="62">
        <v>99.91872</v>
      </c>
      <c r="CP69" s="61" t="s">
        <v>356</v>
      </c>
      <c r="CR69" s="61" t="s">
        <v>356</v>
      </c>
      <c r="CZ69" s="61" t="s">
        <v>356</v>
      </c>
      <c r="DA69" s="61">
        <v>99.91367793</v>
      </c>
      <c r="DD69" s="7">
        <v>202.9</v>
      </c>
      <c r="DE69" s="7">
        <v>174440.1</v>
      </c>
      <c r="DF69" s="7">
        <v>1585.6</v>
      </c>
      <c r="DG69" s="7">
        <v>92.3</v>
      </c>
      <c r="DH69" s="7">
        <v>233.1</v>
      </c>
      <c r="DI69" s="7">
        <v>176554.1</v>
      </c>
      <c r="DK69" s="8">
        <v>169588.7</v>
      </c>
      <c r="DM69" s="8">
        <v>171000</v>
      </c>
      <c r="DO69" s="8">
        <v>178978.2</v>
      </c>
      <c r="DQ69" s="8">
        <v>186672</v>
      </c>
      <c r="EI69" s="8">
        <v>176554.1</v>
      </c>
      <c r="EJ69">
        <v>0</v>
      </c>
      <c r="EK69">
        <v>168357.1</v>
      </c>
      <c r="EL69">
        <v>0</v>
      </c>
      <c r="EM69">
        <v>169191.8</v>
      </c>
      <c r="EN69">
        <v>0</v>
      </c>
      <c r="EO69">
        <v>176706.4</v>
      </c>
      <c r="EP69">
        <v>0</v>
      </c>
      <c r="EQ69">
        <v>184347.3</v>
      </c>
      <c r="ER69" t="s">
        <v>356</v>
      </c>
      <c r="ES69" t="s">
        <v>356</v>
      </c>
      <c r="ET69" t="s">
        <v>356</v>
      </c>
      <c r="EU69" t="s">
        <v>356</v>
      </c>
      <c r="EV69" t="s">
        <v>356</v>
      </c>
      <c r="EW69" t="s">
        <v>356</v>
      </c>
      <c r="EX69" t="s">
        <v>356</v>
      </c>
      <c r="EY69" t="s">
        <v>356</v>
      </c>
      <c r="EZ69" t="s">
        <v>356</v>
      </c>
      <c r="FA69" t="s">
        <v>356</v>
      </c>
      <c r="FB69" t="s">
        <v>356</v>
      </c>
      <c r="FC69" t="s">
        <v>356</v>
      </c>
      <c r="FD69" t="s">
        <v>356</v>
      </c>
      <c r="FE69" t="s">
        <v>356</v>
      </c>
      <c r="FF69" t="s">
        <v>356</v>
      </c>
      <c r="FG69" t="s">
        <v>356</v>
      </c>
      <c r="FH69">
        <v>0</v>
      </c>
      <c r="FI69">
        <v>174643</v>
      </c>
      <c r="FJ69" s="26">
        <v>248.25</v>
      </c>
      <c r="FK69" s="26">
        <v>97.425</v>
      </c>
      <c r="FL69" s="26">
        <v>41.15</v>
      </c>
      <c r="FM69" s="26">
        <v>384.39</v>
      </c>
      <c r="FN69" s="26">
        <v>450.0702312</v>
      </c>
      <c r="FO69">
        <v>1</v>
      </c>
      <c r="FP69" t="s">
        <v>413</v>
      </c>
      <c r="FR69" s="8">
        <f t="shared" si="14"/>
        <v>0</v>
      </c>
      <c r="FS69" s="23">
        <v>199.4757154413267</v>
      </c>
      <c r="FT69" s="8">
        <f t="shared" si="15"/>
        <v>0</v>
      </c>
      <c r="FU69" s="23">
        <v>226.07984043143082</v>
      </c>
      <c r="FV69" s="8">
        <f t="shared" si="16"/>
        <v>0</v>
      </c>
      <c r="FW69" s="23">
        <v>234.1541567519456</v>
      </c>
      <c r="FX69" s="8">
        <f t="shared" si="12"/>
        <v>0</v>
      </c>
      <c r="FY69" s="23">
        <v>257.2</v>
      </c>
      <c r="FZ69" s="8"/>
      <c r="GB69" s="8"/>
      <c r="GC69" s="23" t="s">
        <v>356</v>
      </c>
      <c r="GF69" s="8">
        <f t="shared" si="7"/>
        <v>0</v>
      </c>
      <c r="GG69" s="36">
        <f t="shared" si="10"/>
        <v>229.2274281561758</v>
      </c>
      <c r="GH69" s="26">
        <f t="shared" si="17"/>
        <v>0</v>
      </c>
      <c r="GI69" s="23">
        <v>243.49034506273273</v>
      </c>
      <c r="GJ69" s="26">
        <f t="shared" si="18"/>
        <v>0</v>
      </c>
      <c r="GK69" s="23">
        <v>256.4578352205518</v>
      </c>
      <c r="GL69" s="26">
        <f t="shared" si="19"/>
        <v>0</v>
      </c>
      <c r="GM69" s="23">
        <v>269.1686666702112</v>
      </c>
      <c r="GN69" s="26">
        <f t="shared" si="13"/>
        <v>0</v>
      </c>
      <c r="GO69" s="23">
        <v>293.2313374007039</v>
      </c>
      <c r="GQ69" s="23" t="s">
        <v>356</v>
      </c>
      <c r="GS69" s="23" t="s">
        <v>356</v>
      </c>
      <c r="GT69" s="36"/>
      <c r="GU69" s="36"/>
      <c r="GV69" s="23" t="s">
        <v>356</v>
      </c>
      <c r="GW69" s="36">
        <f t="shared" si="11"/>
        <v>265.5870460885499</v>
      </c>
    </row>
    <row r="70" spans="1:205" ht="12.75">
      <c r="A70" s="37">
        <v>404</v>
      </c>
      <c r="B70" s="37" t="s">
        <v>224</v>
      </c>
      <c r="C70" s="1" t="s">
        <v>95</v>
      </c>
      <c r="D70" s="1" t="s">
        <v>96</v>
      </c>
      <c r="E70" s="1" t="s">
        <v>68</v>
      </c>
      <c r="F70" s="1" t="s">
        <v>118</v>
      </c>
      <c r="G70" s="1" t="s">
        <v>85</v>
      </c>
      <c r="H70" s="1" t="s">
        <v>88</v>
      </c>
      <c r="K70" s="1" t="s">
        <v>75</v>
      </c>
      <c r="M70" s="1" t="s">
        <v>97</v>
      </c>
      <c r="O70" s="1" t="s">
        <v>75</v>
      </c>
      <c r="P70" s="1" t="s">
        <v>75</v>
      </c>
      <c r="Q70" s="1" t="s">
        <v>75</v>
      </c>
      <c r="R70" s="1" t="s">
        <v>72</v>
      </c>
      <c r="S70" s="1" t="s">
        <v>75</v>
      </c>
      <c r="T70" s="2">
        <v>34716</v>
      </c>
      <c r="U70" s="1" t="s">
        <v>225</v>
      </c>
      <c r="V70" s="1" t="s">
        <v>129</v>
      </c>
      <c r="W70" s="1" t="s">
        <v>129</v>
      </c>
      <c r="Y70" s="1">
        <v>3</v>
      </c>
      <c r="Z70" s="1">
        <v>3</v>
      </c>
      <c r="AD70" s="1">
        <v>2</v>
      </c>
      <c r="AE70" s="1" t="s">
        <v>413</v>
      </c>
      <c r="AH70" s="7">
        <v>75.54848836</v>
      </c>
      <c r="AJ70" s="7">
        <v>68.65157107</v>
      </c>
      <c r="AL70" s="7">
        <v>87.14440797</v>
      </c>
      <c r="AN70" s="7">
        <v>93.0705581</v>
      </c>
      <c r="BF70" s="7">
        <v>81.10375637</v>
      </c>
      <c r="BI70">
        <v>2</v>
      </c>
      <c r="BJ70" t="s">
        <v>413</v>
      </c>
      <c r="BK70"/>
      <c r="BL70" s="7" t="s">
        <v>356</v>
      </c>
      <c r="BM70" s="61">
        <v>99.95898146</v>
      </c>
      <c r="BN70" s="61" t="s">
        <v>356</v>
      </c>
      <c r="BO70" s="61">
        <v>99.96366102</v>
      </c>
      <c r="BP70" s="61" t="s">
        <v>356</v>
      </c>
      <c r="BQ70" s="61">
        <v>99.95494196</v>
      </c>
      <c r="BR70" s="61" t="s">
        <v>356</v>
      </c>
      <c r="BS70" s="61">
        <v>99.94305884</v>
      </c>
      <c r="BT70" s="61" t="s">
        <v>356</v>
      </c>
      <c r="BV70" s="61" t="s">
        <v>356</v>
      </c>
      <c r="CD70" s="61" t="s">
        <v>356</v>
      </c>
      <c r="CE70" s="61">
        <v>99.95555693</v>
      </c>
      <c r="CH70" s="1" t="s">
        <v>356</v>
      </c>
      <c r="CI70" s="61">
        <v>99.95898146</v>
      </c>
      <c r="CJ70" s="61" t="s">
        <v>356</v>
      </c>
      <c r="CK70" s="61">
        <v>99.96366102</v>
      </c>
      <c r="CL70" s="61" t="s">
        <v>356</v>
      </c>
      <c r="CM70" s="61">
        <v>99.95494196</v>
      </c>
      <c r="CN70" s="61" t="s">
        <v>356</v>
      </c>
      <c r="CO70" s="61">
        <v>99.94305884</v>
      </c>
      <c r="CP70" s="61" t="s">
        <v>356</v>
      </c>
      <c r="CR70" s="61" t="s">
        <v>356</v>
      </c>
      <c r="CZ70" s="61" t="s">
        <v>356</v>
      </c>
      <c r="DA70" s="61">
        <v>99.95555693</v>
      </c>
      <c r="DD70" s="7">
        <v>12227.5</v>
      </c>
      <c r="DE70" s="7">
        <v>167935.4</v>
      </c>
      <c r="DF70" s="7">
        <v>924.2</v>
      </c>
      <c r="DG70" s="7">
        <v>1401.9</v>
      </c>
      <c r="DI70" s="7">
        <v>182489.1</v>
      </c>
      <c r="DK70" s="8">
        <v>184181.3</v>
      </c>
      <c r="DM70" s="8">
        <v>188919.9</v>
      </c>
      <c r="DO70" s="8">
        <v>193404.8</v>
      </c>
      <c r="DQ70" s="8">
        <v>163450.4</v>
      </c>
      <c r="EI70" s="8">
        <v>182489.1</v>
      </c>
      <c r="EJ70">
        <v>0</v>
      </c>
      <c r="EK70">
        <v>178517.2</v>
      </c>
      <c r="EL70">
        <v>0</v>
      </c>
      <c r="EM70">
        <v>187552.9</v>
      </c>
      <c r="EN70">
        <v>0</v>
      </c>
      <c r="EO70">
        <v>192278.4</v>
      </c>
      <c r="EP70">
        <v>0</v>
      </c>
      <c r="EQ70">
        <v>162303.1</v>
      </c>
      <c r="ER70" t="s">
        <v>356</v>
      </c>
      <c r="ES70" t="s">
        <v>356</v>
      </c>
      <c r="ET70" t="s">
        <v>356</v>
      </c>
      <c r="EU70" t="s">
        <v>356</v>
      </c>
      <c r="EV70" t="s">
        <v>356</v>
      </c>
      <c r="EW70" t="s">
        <v>356</v>
      </c>
      <c r="EX70" t="s">
        <v>356</v>
      </c>
      <c r="EY70" t="s">
        <v>356</v>
      </c>
      <c r="EZ70" t="s">
        <v>356</v>
      </c>
      <c r="FA70" t="s">
        <v>356</v>
      </c>
      <c r="FB70" t="s">
        <v>356</v>
      </c>
      <c r="FC70" t="s">
        <v>356</v>
      </c>
      <c r="FD70" t="s">
        <v>356</v>
      </c>
      <c r="FE70" t="s">
        <v>356</v>
      </c>
      <c r="FF70" t="s">
        <v>356</v>
      </c>
      <c r="FG70" t="s">
        <v>356</v>
      </c>
      <c r="FH70">
        <v>0</v>
      </c>
      <c r="FI70">
        <v>180162.9</v>
      </c>
      <c r="FJ70" s="26">
        <v>280</v>
      </c>
      <c r="FK70" s="26">
        <v>125.95531</v>
      </c>
      <c r="FM70" s="26">
        <v>401.96</v>
      </c>
      <c r="FN70" s="26">
        <v>464.2296667</v>
      </c>
      <c r="FO70">
        <v>2</v>
      </c>
      <c r="FP70" t="s">
        <v>413</v>
      </c>
      <c r="FR70" s="8">
        <f t="shared" si="14"/>
        <v>0</v>
      </c>
      <c r="FS70" s="23">
        <v>119.42370363029362</v>
      </c>
      <c r="FT70" s="8">
        <f t="shared" si="15"/>
        <v>0</v>
      </c>
      <c r="FU70" s="23">
        <v>93.64332567241452</v>
      </c>
      <c r="FV70" s="8">
        <f t="shared" si="16"/>
        <v>0</v>
      </c>
      <c r="FW70" s="23">
        <v>128.728675162122</v>
      </c>
      <c r="FX70" s="8">
        <f t="shared" si="12"/>
        <v>0</v>
      </c>
      <c r="FY70" s="23">
        <v>110.7457616959613</v>
      </c>
      <c r="FZ70" s="8"/>
      <c r="GB70" s="8"/>
      <c r="GC70" s="23" t="s">
        <v>356</v>
      </c>
      <c r="GF70" s="8">
        <f t="shared" si="7"/>
        <v>0</v>
      </c>
      <c r="GG70" s="36">
        <f t="shared" si="10"/>
        <v>113.13536654019785</v>
      </c>
      <c r="GH70" s="26">
        <f t="shared" si="17"/>
        <v>0</v>
      </c>
      <c r="GI70" s="23">
        <v>291.14567127524555</v>
      </c>
      <c r="GJ70" s="26">
        <f t="shared" si="18"/>
        <v>0</v>
      </c>
      <c r="GK70" s="23">
        <v>257.693874931062</v>
      </c>
      <c r="GL70" s="26">
        <f t="shared" si="19"/>
        <v>0</v>
      </c>
      <c r="GM70" s="23">
        <v>285.69523921173675</v>
      </c>
      <c r="GN70" s="26">
        <f t="shared" si="13"/>
        <v>0</v>
      </c>
      <c r="GO70" s="23">
        <v>194.49157989751754</v>
      </c>
      <c r="GQ70" s="23" t="s">
        <v>356</v>
      </c>
      <c r="GS70" s="23" t="s">
        <v>356</v>
      </c>
      <c r="GT70" s="36"/>
      <c r="GU70" s="36"/>
      <c r="GV70" s="23" t="s">
        <v>356</v>
      </c>
      <c r="GW70" s="36">
        <f t="shared" si="11"/>
        <v>257.25659132889047</v>
      </c>
    </row>
    <row r="71" spans="1:205" ht="12.75">
      <c r="A71" s="37">
        <v>404</v>
      </c>
      <c r="B71" s="37" t="s">
        <v>208</v>
      </c>
      <c r="C71" s="1" t="s">
        <v>95</v>
      </c>
      <c r="D71" s="1" t="s">
        <v>96</v>
      </c>
      <c r="E71" s="1" t="s">
        <v>68</v>
      </c>
      <c r="F71" s="1" t="s">
        <v>118</v>
      </c>
      <c r="G71" s="1" t="s">
        <v>85</v>
      </c>
      <c r="H71" s="1" t="s">
        <v>88</v>
      </c>
      <c r="K71" s="1" t="s">
        <v>75</v>
      </c>
      <c r="M71" s="1" t="s">
        <v>97</v>
      </c>
      <c r="O71" s="1" t="s">
        <v>75</v>
      </c>
      <c r="P71" s="1" t="s">
        <v>75</v>
      </c>
      <c r="Q71" s="1" t="s">
        <v>75</v>
      </c>
      <c r="R71" s="1" t="s">
        <v>72</v>
      </c>
      <c r="S71" s="1" t="s">
        <v>75</v>
      </c>
      <c r="T71" s="2">
        <v>33786</v>
      </c>
      <c r="U71" s="1" t="s">
        <v>209</v>
      </c>
      <c r="V71" s="1" t="s">
        <v>116</v>
      </c>
      <c r="W71" s="1" t="s">
        <v>116</v>
      </c>
      <c r="Y71" s="1">
        <v>3</v>
      </c>
      <c r="Z71" s="1">
        <v>3</v>
      </c>
      <c r="AD71" s="1">
        <v>3</v>
      </c>
      <c r="AE71" s="1" t="s">
        <v>413</v>
      </c>
      <c r="AG71" s="7">
        <v>100</v>
      </c>
      <c r="AH71" s="7">
        <v>65.94011387</v>
      </c>
      <c r="AI71" s="7">
        <v>100</v>
      </c>
      <c r="AJ71" s="7">
        <v>66.90028655</v>
      </c>
      <c r="AK71" s="7">
        <v>100</v>
      </c>
      <c r="AL71" s="7">
        <v>60.32132049</v>
      </c>
      <c r="AM71" s="7">
        <v>100</v>
      </c>
      <c r="AN71" s="7">
        <v>49.32219928</v>
      </c>
      <c r="AO71" s="7">
        <v>100</v>
      </c>
      <c r="AP71" s="7">
        <v>51.08827855</v>
      </c>
      <c r="AQ71" s="7">
        <v>100</v>
      </c>
      <c r="AR71" s="7">
        <v>50.43304897</v>
      </c>
      <c r="BE71" s="7">
        <v>100</v>
      </c>
      <c r="BF71" s="7">
        <v>57.33420795</v>
      </c>
      <c r="BI71">
        <v>3</v>
      </c>
      <c r="BJ71" t="s">
        <v>413</v>
      </c>
      <c r="BK71"/>
      <c r="BL71" s="7" t="s">
        <v>357</v>
      </c>
      <c r="BM71" s="61">
        <v>99.91359665</v>
      </c>
      <c r="BN71" s="61" t="s">
        <v>357</v>
      </c>
      <c r="BO71" s="61">
        <v>99.92000769</v>
      </c>
      <c r="BP71" s="61" t="s">
        <v>357</v>
      </c>
      <c r="BQ71" s="61">
        <v>99.93703885</v>
      </c>
      <c r="BR71" s="61" t="s">
        <v>357</v>
      </c>
      <c r="BS71" s="61">
        <v>99.87164786</v>
      </c>
      <c r="BT71" s="61" t="s">
        <v>357</v>
      </c>
      <c r="BU71" s="61">
        <v>99.83417229</v>
      </c>
      <c r="BV71" s="61" t="s">
        <v>357</v>
      </c>
      <c r="BW71" s="61">
        <v>99.87506755</v>
      </c>
      <c r="CD71" s="61" t="s">
        <v>357</v>
      </c>
      <c r="CE71" s="61">
        <v>99.90587134</v>
      </c>
      <c r="CH71" s="1" t="s">
        <v>357</v>
      </c>
      <c r="CI71" s="61">
        <v>99.91359665</v>
      </c>
      <c r="CJ71" s="61" t="s">
        <v>357</v>
      </c>
      <c r="CK71" s="61">
        <v>99.92000769</v>
      </c>
      <c r="CL71" s="61" t="s">
        <v>357</v>
      </c>
      <c r="CM71" s="61">
        <v>99.93703885</v>
      </c>
      <c r="CN71" s="61" t="s">
        <v>357</v>
      </c>
      <c r="CO71" s="61">
        <v>99.87164786</v>
      </c>
      <c r="CP71" s="61" t="s">
        <v>357</v>
      </c>
      <c r="CQ71" s="61">
        <v>99.83417229</v>
      </c>
      <c r="CR71" s="61" t="s">
        <v>357</v>
      </c>
      <c r="CS71" s="61">
        <v>99.87506755</v>
      </c>
      <c r="CZ71" s="61" t="s">
        <v>357</v>
      </c>
      <c r="DA71" s="61">
        <v>99.90587134</v>
      </c>
      <c r="DD71" s="7">
        <v>59058.3</v>
      </c>
      <c r="DE71" s="7">
        <v>1625.8</v>
      </c>
      <c r="DF71" s="7">
        <v>1891.1</v>
      </c>
      <c r="DG71" s="7">
        <v>219.1</v>
      </c>
      <c r="DI71" s="7">
        <v>62794.3</v>
      </c>
      <c r="DJ71" s="8">
        <v>2</v>
      </c>
      <c r="DK71" s="8">
        <v>77874.1</v>
      </c>
      <c r="DL71" s="8">
        <v>2</v>
      </c>
      <c r="DM71" s="8">
        <v>85340.2</v>
      </c>
      <c r="DN71" s="8">
        <v>1.7</v>
      </c>
      <c r="DO71" s="8">
        <v>97464.1</v>
      </c>
      <c r="DP71" s="8">
        <v>5.7</v>
      </c>
      <c r="DQ71" s="8">
        <v>40750</v>
      </c>
      <c r="DR71" s="8">
        <v>6.2</v>
      </c>
      <c r="DS71" s="8">
        <v>32844.4</v>
      </c>
      <c r="DT71" s="8">
        <v>5</v>
      </c>
      <c r="DU71" s="8">
        <v>42492.9</v>
      </c>
      <c r="EH71" s="8">
        <v>3</v>
      </c>
      <c r="EI71" s="8">
        <v>62794.3</v>
      </c>
      <c r="EJ71">
        <v>0</v>
      </c>
      <c r="EK71">
        <v>76190.4</v>
      </c>
      <c r="EL71">
        <v>0</v>
      </c>
      <c r="EM71">
        <v>83320.2</v>
      </c>
      <c r="EN71">
        <v>0</v>
      </c>
      <c r="EO71">
        <v>95549</v>
      </c>
      <c r="EP71">
        <v>0</v>
      </c>
      <c r="EQ71">
        <v>38275.5</v>
      </c>
      <c r="ER71">
        <v>0</v>
      </c>
      <c r="ES71">
        <v>30586.6</v>
      </c>
      <c r="ET71">
        <v>0</v>
      </c>
      <c r="EU71">
        <v>40182.3</v>
      </c>
      <c r="EV71" t="s">
        <v>356</v>
      </c>
      <c r="EW71" t="s">
        <v>356</v>
      </c>
      <c r="EX71" t="s">
        <v>356</v>
      </c>
      <c r="EY71" t="s">
        <v>356</v>
      </c>
      <c r="EZ71" t="s">
        <v>356</v>
      </c>
      <c r="FA71" t="s">
        <v>356</v>
      </c>
      <c r="FB71" t="s">
        <v>356</v>
      </c>
      <c r="FC71" t="s">
        <v>356</v>
      </c>
      <c r="FD71" t="s">
        <v>356</v>
      </c>
      <c r="FE71" t="s">
        <v>356</v>
      </c>
      <c r="FF71" t="s">
        <v>356</v>
      </c>
      <c r="FG71" t="s">
        <v>356</v>
      </c>
      <c r="FH71">
        <v>0</v>
      </c>
      <c r="FI71">
        <v>60684.1</v>
      </c>
      <c r="FJ71" s="26">
        <v>235.58333333333334</v>
      </c>
      <c r="FK71" s="26">
        <v>181.83333333333334</v>
      </c>
      <c r="FM71" s="26">
        <v>417.42</v>
      </c>
      <c r="FN71" s="26">
        <v>456.8734409</v>
      </c>
      <c r="FO71">
        <v>3</v>
      </c>
      <c r="FP71" t="s">
        <v>413</v>
      </c>
      <c r="FR71" s="8">
        <f t="shared" si="14"/>
        <v>100</v>
      </c>
      <c r="FS71" s="23">
        <v>102.41669134954594</v>
      </c>
      <c r="FT71" s="8">
        <f t="shared" si="15"/>
        <v>100</v>
      </c>
      <c r="FU71" s="23">
        <v>111.38871709090316</v>
      </c>
      <c r="FV71" s="8">
        <f t="shared" si="16"/>
        <v>100</v>
      </c>
      <c r="FW71" s="23">
        <v>92.75312987958075</v>
      </c>
      <c r="FX71" s="8">
        <f t="shared" si="12"/>
        <v>100</v>
      </c>
      <c r="FY71" s="23">
        <v>85.31981764776901</v>
      </c>
      <c r="FZ71" s="8">
        <f>AO71</f>
        <v>100</v>
      </c>
      <c r="GA71" s="23">
        <v>84.25387771517715</v>
      </c>
      <c r="GB71" s="8">
        <f>AQ71</f>
        <v>100</v>
      </c>
      <c r="GC71" s="23">
        <v>82.91851378057125</v>
      </c>
      <c r="GF71" s="8">
        <f aca="true" t="shared" si="20" ref="GF71:GF92">BE71</f>
        <v>100</v>
      </c>
      <c r="GG71" s="36">
        <f t="shared" si="10"/>
        <v>93.17512457725788</v>
      </c>
      <c r="GH71" s="26">
        <f t="shared" si="17"/>
        <v>0</v>
      </c>
      <c r="GI71" s="23">
        <v>118.5332413032003</v>
      </c>
      <c r="GJ71" s="26">
        <f t="shared" si="18"/>
        <v>0</v>
      </c>
      <c r="GK71" s="23">
        <v>139.24928170084218</v>
      </c>
      <c r="GL71" s="26">
        <f t="shared" si="19"/>
        <v>0</v>
      </c>
      <c r="GM71" s="23">
        <v>147.31803640748447</v>
      </c>
      <c r="GN71" s="26">
        <f t="shared" si="13"/>
        <v>0</v>
      </c>
      <c r="GO71" s="23">
        <v>66.47323344025766</v>
      </c>
      <c r="GP71" s="26">
        <f>ER71</f>
        <v>0</v>
      </c>
      <c r="GQ71" s="23">
        <v>50.80808130027008</v>
      </c>
      <c r="GR71" s="26">
        <f>ET71</f>
        <v>0</v>
      </c>
      <c r="GS71" s="23">
        <v>66.37067773870548</v>
      </c>
      <c r="GT71" s="36"/>
      <c r="GU71" s="36"/>
      <c r="GV71" s="23" t="s">
        <v>356</v>
      </c>
      <c r="GW71" s="36">
        <f t="shared" si="11"/>
        <v>98.12542531512668</v>
      </c>
    </row>
    <row r="72" spans="1:205" ht="12.75">
      <c r="A72" s="37">
        <v>473</v>
      </c>
      <c r="B72" s="37" t="s">
        <v>127</v>
      </c>
      <c r="C72" s="1" t="s">
        <v>91</v>
      </c>
      <c r="D72" s="1" t="s">
        <v>92</v>
      </c>
      <c r="E72" s="1" t="s">
        <v>68</v>
      </c>
      <c r="F72" s="1" t="s">
        <v>118</v>
      </c>
      <c r="G72" s="1" t="s">
        <v>85</v>
      </c>
      <c r="H72" s="1" t="s">
        <v>88</v>
      </c>
      <c r="K72" s="1" t="s">
        <v>75</v>
      </c>
      <c r="M72" s="1" t="s">
        <v>74</v>
      </c>
      <c r="O72" s="1" t="s">
        <v>75</v>
      </c>
      <c r="P72" s="1" t="s">
        <v>75</v>
      </c>
      <c r="Q72" s="1" t="s">
        <v>75</v>
      </c>
      <c r="R72" s="1" t="s">
        <v>72</v>
      </c>
      <c r="S72" s="1" t="s">
        <v>75</v>
      </c>
      <c r="T72" s="2">
        <v>34858</v>
      </c>
      <c r="U72" s="1" t="s">
        <v>128</v>
      </c>
      <c r="V72" s="1" t="s">
        <v>129</v>
      </c>
      <c r="W72" s="1" t="s">
        <v>129</v>
      </c>
      <c r="Y72" s="1">
        <v>3</v>
      </c>
      <c r="Z72" s="1">
        <v>3</v>
      </c>
      <c r="AD72" s="1">
        <v>1</v>
      </c>
      <c r="AE72" s="1" t="s">
        <v>413</v>
      </c>
      <c r="AG72" s="7">
        <v>62.850467291511244</v>
      </c>
      <c r="AH72" s="7">
        <v>8.99829068</v>
      </c>
      <c r="AJ72" s="7">
        <v>63.0988023</v>
      </c>
      <c r="AL72" s="7">
        <v>13.54611127</v>
      </c>
      <c r="BE72" s="7">
        <v>6.603521890525496</v>
      </c>
      <c r="BF72" s="7">
        <v>28.54773475</v>
      </c>
      <c r="BI72">
        <v>1</v>
      </c>
      <c r="BJ72" t="s">
        <v>413</v>
      </c>
      <c r="BK72"/>
      <c r="BL72" s="7" t="s">
        <v>356</v>
      </c>
      <c r="BM72" s="61">
        <v>99.99580562</v>
      </c>
      <c r="BN72" s="61" t="s">
        <v>356</v>
      </c>
      <c r="BO72" s="61">
        <v>99.96772205</v>
      </c>
      <c r="BP72" s="61" t="s">
        <v>356</v>
      </c>
      <c r="BQ72" s="61">
        <v>99.99528144</v>
      </c>
      <c r="BR72" s="61" t="s">
        <v>356</v>
      </c>
      <c r="BT72" s="61" t="s">
        <v>356</v>
      </c>
      <c r="BV72" s="61" t="s">
        <v>356</v>
      </c>
      <c r="CD72" s="61" t="s">
        <v>356</v>
      </c>
      <c r="CE72" s="61">
        <v>99.98771434</v>
      </c>
      <c r="CH72" s="1" t="s">
        <v>356</v>
      </c>
      <c r="CI72" s="61">
        <v>99.99580562</v>
      </c>
      <c r="CJ72" s="61" t="s">
        <v>356</v>
      </c>
      <c r="CK72" s="61">
        <v>99.96772205</v>
      </c>
      <c r="CL72" s="61" t="s">
        <v>356</v>
      </c>
      <c r="CM72" s="61">
        <v>99.99528144</v>
      </c>
      <c r="CN72" s="61" t="s">
        <v>356</v>
      </c>
      <c r="CP72" s="61" t="s">
        <v>356</v>
      </c>
      <c r="CR72" s="61" t="s">
        <v>356</v>
      </c>
      <c r="CZ72" s="61" t="s">
        <v>356</v>
      </c>
      <c r="DA72" s="61">
        <v>99.98771434</v>
      </c>
      <c r="DD72" s="7">
        <v>232366.4</v>
      </c>
      <c r="DI72" s="7">
        <v>232366.4</v>
      </c>
      <c r="DK72" s="8">
        <v>214532.1</v>
      </c>
      <c r="DM72" s="8">
        <v>195485.8</v>
      </c>
      <c r="DO72" s="8">
        <v>287081.3</v>
      </c>
      <c r="EI72" s="8">
        <v>232366.4</v>
      </c>
      <c r="EJ72">
        <v>0</v>
      </c>
      <c r="EK72">
        <v>214532.1</v>
      </c>
      <c r="EL72">
        <v>0</v>
      </c>
      <c r="EM72">
        <v>195485.8</v>
      </c>
      <c r="EN72">
        <v>0</v>
      </c>
      <c r="EO72">
        <v>287081.3</v>
      </c>
      <c r="EP72" t="s">
        <v>356</v>
      </c>
      <c r="EQ72" t="s">
        <v>356</v>
      </c>
      <c r="ER72" t="s">
        <v>356</v>
      </c>
      <c r="ES72" t="s">
        <v>356</v>
      </c>
      <c r="ET72" t="s">
        <v>356</v>
      </c>
      <c r="EU72" t="s">
        <v>356</v>
      </c>
      <c r="EV72" t="s">
        <v>356</v>
      </c>
      <c r="EW72" t="s">
        <v>356</v>
      </c>
      <c r="EX72" t="s">
        <v>356</v>
      </c>
      <c r="EY72" t="s">
        <v>356</v>
      </c>
      <c r="EZ72" t="s">
        <v>356</v>
      </c>
      <c r="FA72" t="s">
        <v>356</v>
      </c>
      <c r="FB72" t="s">
        <v>356</v>
      </c>
      <c r="FC72" t="s">
        <v>356</v>
      </c>
      <c r="FD72" t="s">
        <v>356</v>
      </c>
      <c r="FE72" t="s">
        <v>356</v>
      </c>
      <c r="FF72" t="s">
        <v>356</v>
      </c>
      <c r="FG72" t="s">
        <v>356</v>
      </c>
      <c r="FH72">
        <v>0</v>
      </c>
      <c r="FI72">
        <v>232366.4</v>
      </c>
      <c r="FJ72" s="26">
        <v>207.49489756666665</v>
      </c>
      <c r="FM72" s="26">
        <v>207.49</v>
      </c>
      <c r="FN72" s="26">
        <v>265.1408571</v>
      </c>
      <c r="FO72">
        <v>1</v>
      </c>
      <c r="FP72" t="s">
        <v>413</v>
      </c>
      <c r="FR72" s="8">
        <f t="shared" si="14"/>
        <v>62.850467291511244</v>
      </c>
      <c r="FS72" s="23">
        <v>10.174425835060134</v>
      </c>
      <c r="FT72" s="8">
        <f t="shared" si="15"/>
        <v>0</v>
      </c>
      <c r="FU72" s="23">
        <v>69.83174872347914</v>
      </c>
      <c r="FV72" s="8">
        <f t="shared" si="16"/>
        <v>0</v>
      </c>
      <c r="FW72" s="23">
        <v>13.555458698244951</v>
      </c>
      <c r="FX72" s="8"/>
      <c r="FZ72" s="8"/>
      <c r="GB72" s="8"/>
      <c r="GC72" s="23" t="s">
        <v>356</v>
      </c>
      <c r="GF72" s="8">
        <f t="shared" si="20"/>
        <v>6.603521890525496</v>
      </c>
      <c r="GG72" s="36">
        <f t="shared" si="10"/>
        <v>31.18721108559474</v>
      </c>
      <c r="GH72" s="26">
        <f t="shared" si="17"/>
        <v>0</v>
      </c>
      <c r="GI72" s="23">
        <v>242.57284169994213</v>
      </c>
      <c r="GJ72" s="26">
        <f t="shared" si="18"/>
        <v>0</v>
      </c>
      <c r="GK72" s="23">
        <v>216.34507735511002</v>
      </c>
      <c r="GL72" s="26">
        <f t="shared" si="19"/>
        <v>0</v>
      </c>
      <c r="GM72" s="23">
        <v>287.27939905579035</v>
      </c>
      <c r="GN72" s="26"/>
      <c r="GO72" s="23" t="s">
        <v>356</v>
      </c>
      <c r="GQ72" s="23" t="s">
        <v>356</v>
      </c>
      <c r="GS72" s="23" t="s">
        <v>356</v>
      </c>
      <c r="GT72" s="36"/>
      <c r="GU72" s="36"/>
      <c r="GV72" s="23" t="s">
        <v>356</v>
      </c>
      <c r="GW72" s="36">
        <f t="shared" si="11"/>
        <v>248.73243937028084</v>
      </c>
    </row>
    <row r="73" spans="1:205" ht="12.75">
      <c r="A73" s="37">
        <v>491</v>
      </c>
      <c r="B73" s="37" t="s">
        <v>148</v>
      </c>
      <c r="C73" s="1" t="s">
        <v>105</v>
      </c>
      <c r="D73" s="1" t="s">
        <v>106</v>
      </c>
      <c r="E73" s="1" t="s">
        <v>68</v>
      </c>
      <c r="F73" s="1" t="s">
        <v>118</v>
      </c>
      <c r="G73" s="1" t="s">
        <v>85</v>
      </c>
      <c r="H73" s="1" t="s">
        <v>88</v>
      </c>
      <c r="K73" s="1" t="s">
        <v>75</v>
      </c>
      <c r="M73" s="1" t="s">
        <v>97</v>
      </c>
      <c r="O73" s="1" t="s">
        <v>75</v>
      </c>
      <c r="P73" s="1" t="s">
        <v>75</v>
      </c>
      <c r="Q73" s="1" t="s">
        <v>75</v>
      </c>
      <c r="R73" s="1" t="s">
        <v>72</v>
      </c>
      <c r="S73" s="1" t="s">
        <v>75</v>
      </c>
      <c r="T73" s="2">
        <v>36069</v>
      </c>
      <c r="U73" s="1" t="s">
        <v>149</v>
      </c>
      <c r="V73" s="1" t="s">
        <v>116</v>
      </c>
      <c r="W73" s="1" t="s">
        <v>116</v>
      </c>
      <c r="Y73" s="1">
        <v>3</v>
      </c>
      <c r="Z73" s="1">
        <v>3</v>
      </c>
      <c r="AD73" s="1">
        <v>1</v>
      </c>
      <c r="AE73" s="1" t="s">
        <v>180</v>
      </c>
      <c r="AF73" s="1" t="s">
        <v>374</v>
      </c>
      <c r="AH73" s="7">
        <v>1202.555556</v>
      </c>
      <c r="AJ73" s="7">
        <v>885.7413793</v>
      </c>
      <c r="AL73" s="7">
        <v>950.0166667</v>
      </c>
      <c r="BF73" s="7">
        <v>1012.771201</v>
      </c>
      <c r="BI73">
        <v>1</v>
      </c>
      <c r="BJ73" t="s">
        <v>180</v>
      </c>
      <c r="BK73"/>
      <c r="BL73" s="7" t="s">
        <v>356</v>
      </c>
      <c r="BM73" s="61">
        <v>99.12894208</v>
      </c>
      <c r="BN73" s="61" t="s">
        <v>356</v>
      </c>
      <c r="BO73" s="61">
        <v>99.40824729</v>
      </c>
      <c r="BP73" s="61" t="s">
        <v>356</v>
      </c>
      <c r="BQ73" s="61">
        <v>99.34385812</v>
      </c>
      <c r="BR73" s="61" t="s">
        <v>356</v>
      </c>
      <c r="BT73" s="61" t="s">
        <v>356</v>
      </c>
      <c r="BV73" s="61" t="s">
        <v>356</v>
      </c>
      <c r="CD73" s="61" t="s">
        <v>356</v>
      </c>
      <c r="CE73" s="61">
        <v>99.29674918</v>
      </c>
      <c r="CH73" s="1" t="s">
        <v>356</v>
      </c>
      <c r="CI73" s="61">
        <v>99.12894208</v>
      </c>
      <c r="CJ73" s="61" t="s">
        <v>356</v>
      </c>
      <c r="CK73" s="61">
        <v>99.40824729</v>
      </c>
      <c r="CL73" s="61" t="s">
        <v>356</v>
      </c>
      <c r="CM73" s="61">
        <v>99.34385812</v>
      </c>
      <c r="CN73" s="61" t="s">
        <v>356</v>
      </c>
      <c r="CP73" s="61" t="s">
        <v>356</v>
      </c>
      <c r="CR73" s="61" t="s">
        <v>356</v>
      </c>
      <c r="CZ73" s="61" t="s">
        <v>356</v>
      </c>
      <c r="DA73" s="61">
        <v>99.29674918</v>
      </c>
      <c r="DD73" s="7">
        <v>32202.4</v>
      </c>
      <c r="DE73" s="7">
        <v>93965.7</v>
      </c>
      <c r="DF73" s="7">
        <v>17745.1</v>
      </c>
      <c r="DH73" s="7">
        <v>99.6</v>
      </c>
      <c r="DI73" s="7">
        <v>144012.8</v>
      </c>
      <c r="DK73" s="8">
        <v>138056.9</v>
      </c>
      <c r="DM73" s="8">
        <v>149681</v>
      </c>
      <c r="DO73" s="8">
        <v>144788.3</v>
      </c>
      <c r="EI73" s="8">
        <v>144012.8</v>
      </c>
      <c r="EJ73">
        <v>0</v>
      </c>
      <c r="EK73">
        <v>121147.8</v>
      </c>
      <c r="EL73">
        <v>0</v>
      </c>
      <c r="EM73">
        <v>131068</v>
      </c>
      <c r="EN73">
        <v>0</v>
      </c>
      <c r="EO73">
        <v>126704.8</v>
      </c>
      <c r="EP73" t="s">
        <v>356</v>
      </c>
      <c r="EQ73" t="s">
        <v>356</v>
      </c>
      <c r="ER73" t="s">
        <v>356</v>
      </c>
      <c r="ES73" t="s">
        <v>356</v>
      </c>
      <c r="ET73" t="s">
        <v>356</v>
      </c>
      <c r="EU73" t="s">
        <v>356</v>
      </c>
      <c r="EV73" t="s">
        <v>356</v>
      </c>
      <c r="EW73" t="s">
        <v>356</v>
      </c>
      <c r="EX73" t="s">
        <v>356</v>
      </c>
      <c r="EY73" t="s">
        <v>356</v>
      </c>
      <c r="EZ73" t="s">
        <v>356</v>
      </c>
      <c r="FA73" t="s">
        <v>356</v>
      </c>
      <c r="FB73" t="s">
        <v>356</v>
      </c>
      <c r="FC73" t="s">
        <v>356</v>
      </c>
      <c r="FD73" t="s">
        <v>356</v>
      </c>
      <c r="FE73" t="s">
        <v>356</v>
      </c>
      <c r="FF73" t="s">
        <v>356</v>
      </c>
      <c r="FG73" t="s">
        <v>356</v>
      </c>
      <c r="FH73">
        <v>0</v>
      </c>
      <c r="FI73">
        <v>126168.1</v>
      </c>
      <c r="FJ73" s="26">
        <v>218.629452</v>
      </c>
      <c r="FL73" s="26">
        <v>1.904274</v>
      </c>
      <c r="FM73" s="26">
        <v>220.53</v>
      </c>
      <c r="FN73" s="26">
        <v>298.918361</v>
      </c>
      <c r="FO73">
        <v>1</v>
      </c>
      <c r="FP73" t="s">
        <v>180</v>
      </c>
      <c r="FQ73" s="1" t="s">
        <v>374</v>
      </c>
      <c r="FR73" s="8">
        <f t="shared" si="14"/>
        <v>0</v>
      </c>
      <c r="FS73" s="23">
        <v>1301.4525962606456</v>
      </c>
      <c r="FT73" s="8">
        <f t="shared" si="15"/>
        <v>0</v>
      </c>
      <c r="FU73" s="23">
        <v>879.9067610231097</v>
      </c>
      <c r="FV73" s="8">
        <f t="shared" si="16"/>
        <v>0</v>
      </c>
      <c r="FW73" s="23">
        <v>973.999480174743</v>
      </c>
      <c r="FX73" s="8"/>
      <c r="FZ73" s="8"/>
      <c r="GB73" s="8"/>
      <c r="GC73" s="23" t="s">
        <v>356</v>
      </c>
      <c r="GF73" s="8">
        <f t="shared" si="20"/>
        <v>0</v>
      </c>
      <c r="GG73" s="36">
        <f t="shared" si="10"/>
        <v>1051.7862791528328</v>
      </c>
      <c r="GH73" s="26">
        <f t="shared" si="17"/>
        <v>0</v>
      </c>
      <c r="GI73" s="23">
        <v>149.41056919161565</v>
      </c>
      <c r="GJ73" s="26">
        <f t="shared" si="18"/>
        <v>0</v>
      </c>
      <c r="GK73" s="23">
        <v>148.69501164145373</v>
      </c>
      <c r="GL73" s="26">
        <f t="shared" si="19"/>
        <v>0</v>
      </c>
      <c r="GM73" s="23">
        <v>148.44342509804932</v>
      </c>
      <c r="GO73" s="23" t="s">
        <v>356</v>
      </c>
      <c r="GQ73" s="23" t="s">
        <v>356</v>
      </c>
      <c r="GS73" s="23" t="s">
        <v>356</v>
      </c>
      <c r="GT73" s="36"/>
      <c r="GU73" s="36"/>
      <c r="GV73" s="23" t="s">
        <v>356</v>
      </c>
      <c r="GW73" s="36">
        <f t="shared" si="11"/>
        <v>148.84966864370622</v>
      </c>
    </row>
    <row r="74" spans="1:205" ht="12.75">
      <c r="A74" s="37">
        <v>491</v>
      </c>
      <c r="B74" s="37" t="s">
        <v>268</v>
      </c>
      <c r="C74" s="1" t="s">
        <v>105</v>
      </c>
      <c r="D74" s="1" t="s">
        <v>106</v>
      </c>
      <c r="E74" s="1" t="s">
        <v>68</v>
      </c>
      <c r="F74" s="1" t="s">
        <v>118</v>
      </c>
      <c r="G74" s="1" t="s">
        <v>85</v>
      </c>
      <c r="H74" s="1" t="s">
        <v>88</v>
      </c>
      <c r="K74" s="1" t="s">
        <v>75</v>
      </c>
      <c r="M74" s="1" t="s">
        <v>97</v>
      </c>
      <c r="O74" s="1" t="s">
        <v>75</v>
      </c>
      <c r="P74" s="1" t="s">
        <v>75</v>
      </c>
      <c r="Q74" s="1" t="s">
        <v>75</v>
      </c>
      <c r="R74" s="1" t="s">
        <v>72</v>
      </c>
      <c r="S74" s="1" t="s">
        <v>75</v>
      </c>
      <c r="T74" s="2">
        <v>36069</v>
      </c>
      <c r="U74" s="1" t="s">
        <v>166</v>
      </c>
      <c r="V74" s="1" t="s">
        <v>175</v>
      </c>
      <c r="W74" s="1" t="s">
        <v>175</v>
      </c>
      <c r="AD74" s="1">
        <v>1</v>
      </c>
      <c r="AE74" s="1" t="s">
        <v>180</v>
      </c>
      <c r="AF74" s="1" t="s">
        <v>374</v>
      </c>
      <c r="AH74" s="7">
        <v>464.2047244</v>
      </c>
      <c r="AJ74" s="7">
        <v>436.5245902</v>
      </c>
      <c r="AL74" s="7">
        <v>674.8</v>
      </c>
      <c r="BF74" s="7">
        <v>525.1764382</v>
      </c>
      <c r="BI74"/>
      <c r="BJ74"/>
      <c r="BK74"/>
      <c r="BL74" s="7" t="s">
        <v>356</v>
      </c>
      <c r="BN74" s="61" t="s">
        <v>356</v>
      </c>
      <c r="BP74" s="61" t="s">
        <v>356</v>
      </c>
      <c r="BR74" s="61" t="s">
        <v>356</v>
      </c>
      <c r="BT74" s="61" t="s">
        <v>356</v>
      </c>
      <c r="BV74" s="61" t="s">
        <v>356</v>
      </c>
      <c r="CD74" s="61" t="s">
        <v>356</v>
      </c>
      <c r="CH74" s="1" t="s">
        <v>356</v>
      </c>
      <c r="CJ74" s="61" t="s">
        <v>356</v>
      </c>
      <c r="CL74" s="61" t="s">
        <v>356</v>
      </c>
      <c r="CN74" s="61" t="s">
        <v>356</v>
      </c>
      <c r="CP74" s="61" t="s">
        <v>356</v>
      </c>
      <c r="CR74" s="61" t="s">
        <v>356</v>
      </c>
      <c r="CZ74" s="61" t="s">
        <v>356</v>
      </c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 s="26">
        <v>194.626176</v>
      </c>
      <c r="FL74" s="26">
        <v>19.04274</v>
      </c>
      <c r="FM74" s="26">
        <v>213.67</v>
      </c>
      <c r="FN74" s="26">
        <v>294.2432381</v>
      </c>
      <c r="FO74"/>
      <c r="FP74"/>
      <c r="FR74" s="8"/>
      <c r="FT74" s="8"/>
      <c r="FV74" s="8"/>
      <c r="FX74" s="8"/>
      <c r="FZ74" s="8"/>
      <c r="GB74" s="8"/>
      <c r="GC74" s="23" t="s">
        <v>356</v>
      </c>
      <c r="GF74" s="8"/>
      <c r="GG74" s="36">
        <f t="shared" si="10"/>
      </c>
      <c r="GI74" s="23" t="s">
        <v>356</v>
      </c>
      <c r="GJ74" s="26"/>
      <c r="GK74" s="23" t="s">
        <v>356</v>
      </c>
      <c r="GL74" s="26"/>
      <c r="GM74" s="23" t="s">
        <v>356</v>
      </c>
      <c r="GO74" s="23" t="s">
        <v>356</v>
      </c>
      <c r="GQ74" s="23" t="s">
        <v>356</v>
      </c>
      <c r="GS74" s="23" t="s">
        <v>356</v>
      </c>
      <c r="GT74" s="36"/>
      <c r="GU74" s="36"/>
      <c r="GV74" s="23" t="s">
        <v>356</v>
      </c>
      <c r="GW74" s="36">
        <f t="shared" si="11"/>
      </c>
    </row>
    <row r="75" spans="1:205" ht="12.75">
      <c r="A75" s="37">
        <v>491</v>
      </c>
      <c r="B75" s="37" t="s">
        <v>275</v>
      </c>
      <c r="C75" s="1" t="s">
        <v>276</v>
      </c>
      <c r="D75" s="1" t="s">
        <v>106</v>
      </c>
      <c r="E75" s="1" t="s">
        <v>68</v>
      </c>
      <c r="F75" s="1" t="s">
        <v>118</v>
      </c>
      <c r="G75" s="1" t="s">
        <v>85</v>
      </c>
      <c r="H75" s="1" t="s">
        <v>88</v>
      </c>
      <c r="K75" s="1" t="s">
        <v>75</v>
      </c>
      <c r="M75" s="1" t="s">
        <v>97</v>
      </c>
      <c r="O75" s="1" t="s">
        <v>75</v>
      </c>
      <c r="P75" s="1" t="s">
        <v>75</v>
      </c>
      <c r="Q75" s="1" t="s">
        <v>75</v>
      </c>
      <c r="R75" s="1" t="s">
        <v>72</v>
      </c>
      <c r="S75" s="1" t="s">
        <v>75</v>
      </c>
      <c r="T75" s="2">
        <v>34820</v>
      </c>
      <c r="U75" s="1" t="s">
        <v>277</v>
      </c>
      <c r="V75" s="1" t="s">
        <v>129</v>
      </c>
      <c r="W75" s="1" t="s">
        <v>129</v>
      </c>
      <c r="Y75" s="1">
        <v>3</v>
      </c>
      <c r="Z75" s="1">
        <v>3</v>
      </c>
      <c r="AD75" s="1">
        <v>2</v>
      </c>
      <c r="AE75" s="1" t="s">
        <v>413</v>
      </c>
      <c r="AF75" s="1" t="s">
        <v>278</v>
      </c>
      <c r="AH75" s="7">
        <v>953.6788249</v>
      </c>
      <c r="AJ75" s="7">
        <v>1011.660207</v>
      </c>
      <c r="AL75" s="7">
        <v>878.1940544</v>
      </c>
      <c r="BF75" s="7">
        <v>947.844362</v>
      </c>
      <c r="BI75">
        <v>1</v>
      </c>
      <c r="BJ75" t="s">
        <v>413</v>
      </c>
      <c r="BK75" t="s">
        <v>361</v>
      </c>
      <c r="BL75" s="7" t="s">
        <v>356</v>
      </c>
      <c r="BM75" s="61">
        <v>99.49687003</v>
      </c>
      <c r="BN75" s="61" t="s">
        <v>356</v>
      </c>
      <c r="BO75" s="61">
        <v>99.5962985</v>
      </c>
      <c r="BP75" s="61" t="s">
        <v>356</v>
      </c>
      <c r="BQ75" s="61">
        <v>99.62409424</v>
      </c>
      <c r="BR75" s="61" t="s">
        <v>356</v>
      </c>
      <c r="BT75" s="61" t="s">
        <v>356</v>
      </c>
      <c r="BV75" s="61" t="s">
        <v>356</v>
      </c>
      <c r="CD75" s="61" t="s">
        <v>356</v>
      </c>
      <c r="CE75" s="61">
        <v>99.57796436</v>
      </c>
      <c r="CH75" s="1" t="s">
        <v>356</v>
      </c>
      <c r="CI75" s="61">
        <v>99.49687003</v>
      </c>
      <c r="CJ75" s="61" t="s">
        <v>356</v>
      </c>
      <c r="CK75" s="61">
        <v>99.5962985</v>
      </c>
      <c r="CL75" s="61" t="s">
        <v>356</v>
      </c>
      <c r="CM75" s="61">
        <v>99.62409424</v>
      </c>
      <c r="CN75" s="61" t="s">
        <v>356</v>
      </c>
      <c r="CP75" s="61" t="s">
        <v>356</v>
      </c>
      <c r="CR75" s="61" t="s">
        <v>356</v>
      </c>
      <c r="CZ75" s="61" t="s">
        <v>356</v>
      </c>
      <c r="DA75" s="61">
        <v>99.57796436</v>
      </c>
      <c r="DD75" s="7">
        <v>84181.9</v>
      </c>
      <c r="DE75" s="7">
        <v>101600.6</v>
      </c>
      <c r="DF75" s="7">
        <v>2850.6</v>
      </c>
      <c r="DI75" s="7">
        <v>224588.7</v>
      </c>
      <c r="DK75" s="8">
        <v>189549.2</v>
      </c>
      <c r="DM75" s="8">
        <v>250596.1</v>
      </c>
      <c r="DO75" s="8">
        <v>233620.8</v>
      </c>
      <c r="DQ75" s="8">
        <v>80833.9</v>
      </c>
      <c r="EI75" s="8">
        <v>224588.7</v>
      </c>
      <c r="EJ75">
        <v>0</v>
      </c>
      <c r="EK75">
        <v>186974.5</v>
      </c>
      <c r="EL75">
        <v>0</v>
      </c>
      <c r="EM75">
        <v>247517.5</v>
      </c>
      <c r="EN75">
        <v>0</v>
      </c>
      <c r="EO75">
        <v>230916.6</v>
      </c>
      <c r="EP75">
        <v>0</v>
      </c>
      <c r="EQ75">
        <v>77721.5</v>
      </c>
      <c r="ER75" t="s">
        <v>356</v>
      </c>
      <c r="ES75" t="s">
        <v>356</v>
      </c>
      <c r="ET75" t="s">
        <v>356</v>
      </c>
      <c r="EU75" t="s">
        <v>356</v>
      </c>
      <c r="EV75" t="s">
        <v>356</v>
      </c>
      <c r="EW75" t="s">
        <v>356</v>
      </c>
      <c r="EX75" t="s">
        <v>356</v>
      </c>
      <c r="EY75" t="s">
        <v>356</v>
      </c>
      <c r="EZ75" t="s">
        <v>356</v>
      </c>
      <c r="FA75" t="s">
        <v>356</v>
      </c>
      <c r="FB75" t="s">
        <v>356</v>
      </c>
      <c r="FC75" t="s">
        <v>356</v>
      </c>
      <c r="FD75" t="s">
        <v>356</v>
      </c>
      <c r="FE75" t="s">
        <v>356</v>
      </c>
      <c r="FF75" t="s">
        <v>356</v>
      </c>
      <c r="FG75" t="s">
        <v>356</v>
      </c>
      <c r="FH75">
        <v>0</v>
      </c>
      <c r="FI75">
        <v>185782.5</v>
      </c>
      <c r="FJ75" s="26">
        <v>228.75092999999998</v>
      </c>
      <c r="FL75" s="26">
        <v>25.65</v>
      </c>
      <c r="FM75" s="26">
        <v>242.33</v>
      </c>
      <c r="FN75" s="26">
        <v>343.8620044</v>
      </c>
      <c r="FO75">
        <v>1</v>
      </c>
      <c r="FP75" t="s">
        <v>413</v>
      </c>
      <c r="FR75" s="8">
        <f>AG75</f>
        <v>0</v>
      </c>
      <c r="FS75" s="23">
        <v>1322.7169322312618</v>
      </c>
      <c r="FT75" s="8">
        <f>AI75</f>
        <v>0</v>
      </c>
      <c r="FU75" s="23">
        <v>1133.199875399865</v>
      </c>
      <c r="FV75" s="8">
        <f>AK75</f>
        <v>0</v>
      </c>
      <c r="FW75" s="23">
        <v>1150.466519977805</v>
      </c>
      <c r="FX75" s="8"/>
      <c r="FZ75" s="8"/>
      <c r="GB75" s="8"/>
      <c r="GC75" s="23" t="s">
        <v>356</v>
      </c>
      <c r="GF75" s="8">
        <f t="shared" si="20"/>
        <v>0</v>
      </c>
      <c r="GG75" s="36">
        <f t="shared" si="10"/>
        <v>1202.127775869644</v>
      </c>
      <c r="GH75" s="26">
        <f>EJ75</f>
        <v>0</v>
      </c>
      <c r="GI75" s="23">
        <v>262.89766285066514</v>
      </c>
      <c r="GJ75" s="26">
        <f>EL75</f>
        <v>0</v>
      </c>
      <c r="GK75" s="23">
        <v>280.70241884161294</v>
      </c>
      <c r="GL75" s="26">
        <f>EN75</f>
        <v>0</v>
      </c>
      <c r="GM75" s="23">
        <v>306.0518466058676</v>
      </c>
      <c r="GQ75" s="23" t="s">
        <v>356</v>
      </c>
      <c r="GS75" s="23" t="s">
        <v>356</v>
      </c>
      <c r="GT75" s="36"/>
      <c r="GU75" s="36"/>
      <c r="GV75" s="23" t="s">
        <v>356</v>
      </c>
      <c r="GW75" s="36">
        <f t="shared" si="11"/>
        <v>283.21730943271524</v>
      </c>
    </row>
    <row r="76" spans="1:205" ht="12.75">
      <c r="A76" s="37">
        <v>680</v>
      </c>
      <c r="B76" s="37" t="s">
        <v>195</v>
      </c>
      <c r="C76" s="1" t="s">
        <v>93</v>
      </c>
      <c r="D76" s="1" t="s">
        <v>94</v>
      </c>
      <c r="E76" s="1" t="s">
        <v>68</v>
      </c>
      <c r="F76" s="1" t="s">
        <v>118</v>
      </c>
      <c r="G76" s="1" t="s">
        <v>85</v>
      </c>
      <c r="H76" s="1" t="s">
        <v>84</v>
      </c>
      <c r="K76" s="1" t="s">
        <v>75</v>
      </c>
      <c r="M76" s="1" t="s">
        <v>74</v>
      </c>
      <c r="O76" s="1" t="s">
        <v>75</v>
      </c>
      <c r="P76" s="1" t="s">
        <v>75</v>
      </c>
      <c r="Q76" s="1" t="s">
        <v>75</v>
      </c>
      <c r="R76" s="1" t="s">
        <v>72</v>
      </c>
      <c r="S76" s="1" t="s">
        <v>75</v>
      </c>
      <c r="T76" s="2">
        <v>36039</v>
      </c>
      <c r="U76" s="1" t="s">
        <v>192</v>
      </c>
      <c r="V76" s="1" t="s">
        <v>116</v>
      </c>
      <c r="W76" s="10" t="s">
        <v>116</v>
      </c>
      <c r="X76" s="10"/>
      <c r="Y76" s="1">
        <v>3</v>
      </c>
      <c r="Z76" s="1">
        <v>3</v>
      </c>
      <c r="AD76" s="1">
        <v>1</v>
      </c>
      <c r="AE76" s="1" t="s">
        <v>180</v>
      </c>
      <c r="AF76" s="10" t="s">
        <v>374</v>
      </c>
      <c r="AH76" s="7">
        <v>30.94</v>
      </c>
      <c r="AJ76" s="7">
        <v>14.66</v>
      </c>
      <c r="AL76" s="7">
        <v>28.64</v>
      </c>
      <c r="BF76" s="7">
        <v>24.74666667</v>
      </c>
      <c r="BI76">
        <v>1</v>
      </c>
      <c r="BJ76" t="s">
        <v>180</v>
      </c>
      <c r="BK76"/>
      <c r="BL76" s="7" t="s">
        <v>356</v>
      </c>
      <c r="BM76" s="61">
        <v>99.98706556</v>
      </c>
      <c r="BN76" s="61" t="s">
        <v>356</v>
      </c>
      <c r="BO76" s="61">
        <v>99.99319932</v>
      </c>
      <c r="BP76" s="61" t="s">
        <v>356</v>
      </c>
      <c r="BQ76" s="61">
        <v>99.98793634</v>
      </c>
      <c r="BR76" s="61" t="s">
        <v>356</v>
      </c>
      <c r="BT76" s="61" t="s">
        <v>356</v>
      </c>
      <c r="BV76" s="61" t="s">
        <v>356</v>
      </c>
      <c r="CD76" s="61" t="s">
        <v>356</v>
      </c>
      <c r="CE76" s="61">
        <v>99.98925233</v>
      </c>
      <c r="CH76" s="1" t="s">
        <v>356</v>
      </c>
      <c r="CI76" s="61">
        <v>99.98706556</v>
      </c>
      <c r="CJ76" s="61" t="s">
        <v>356</v>
      </c>
      <c r="CK76" s="61">
        <v>99.99319932</v>
      </c>
      <c r="CL76" s="61" t="s">
        <v>356</v>
      </c>
      <c r="CM76" s="61">
        <v>99.98793634</v>
      </c>
      <c r="CN76" s="61" t="s">
        <v>356</v>
      </c>
      <c r="CP76" s="61" t="s">
        <v>356</v>
      </c>
      <c r="CR76" s="61" t="s">
        <v>356</v>
      </c>
      <c r="CZ76" s="61" t="s">
        <v>356</v>
      </c>
      <c r="DA76" s="61">
        <v>99.98925233</v>
      </c>
      <c r="DD76" s="7">
        <v>6206.3</v>
      </c>
      <c r="DE76" s="7">
        <v>222979.9</v>
      </c>
      <c r="DF76" s="7">
        <v>1008</v>
      </c>
      <c r="DG76" s="7">
        <v>57.2</v>
      </c>
      <c r="DI76" s="7">
        <v>230251.5</v>
      </c>
      <c r="DK76" s="8">
        <v>239206.3</v>
      </c>
      <c r="DM76" s="8">
        <v>215566.6</v>
      </c>
      <c r="DO76" s="8">
        <v>237407.3</v>
      </c>
      <c r="EI76" s="8">
        <v>230251.5</v>
      </c>
      <c r="EJ76">
        <v>0</v>
      </c>
      <c r="EK76">
        <v>238074.4</v>
      </c>
      <c r="EL76">
        <v>0</v>
      </c>
      <c r="EM76">
        <v>214593.8</v>
      </c>
      <c r="EN76">
        <v>0</v>
      </c>
      <c r="EO76">
        <v>236307.3</v>
      </c>
      <c r="EP76" t="s">
        <v>356</v>
      </c>
      <c r="EQ76" t="s">
        <v>356</v>
      </c>
      <c r="ER76" t="s">
        <v>356</v>
      </c>
      <c r="ES76" t="s">
        <v>356</v>
      </c>
      <c r="ET76" t="s">
        <v>356</v>
      </c>
      <c r="EU76" t="s">
        <v>356</v>
      </c>
      <c r="EV76" t="s">
        <v>356</v>
      </c>
      <c r="EW76" t="s">
        <v>356</v>
      </c>
      <c r="EX76" t="s">
        <v>356</v>
      </c>
      <c r="EY76" t="s">
        <v>356</v>
      </c>
      <c r="EZ76" t="s">
        <v>356</v>
      </c>
      <c r="FA76" t="s">
        <v>356</v>
      </c>
      <c r="FB76" t="s">
        <v>356</v>
      </c>
      <c r="FC76" t="s">
        <v>356</v>
      </c>
      <c r="FD76" t="s">
        <v>356</v>
      </c>
      <c r="FE76" t="s">
        <v>356</v>
      </c>
      <c r="FF76" t="s">
        <v>356</v>
      </c>
      <c r="FG76" t="s">
        <v>356</v>
      </c>
      <c r="FH76">
        <v>0</v>
      </c>
      <c r="FI76">
        <v>229186.2</v>
      </c>
      <c r="FJ76" s="26">
        <v>168.3333333</v>
      </c>
      <c r="FK76" s="26">
        <v>15.22</v>
      </c>
      <c r="FM76" s="26">
        <v>185.84</v>
      </c>
      <c r="FN76" s="26">
        <v>211.2380952</v>
      </c>
      <c r="FO76">
        <v>1</v>
      </c>
      <c r="FP76" t="s">
        <v>180</v>
      </c>
      <c r="FQ76" s="1" t="s">
        <v>374</v>
      </c>
      <c r="FR76" s="8">
        <f>AG76</f>
        <v>0</v>
      </c>
      <c r="FS76" s="23">
        <v>29.646607811288906</v>
      </c>
      <c r="FT76" s="8">
        <f>AI76</f>
        <v>0</v>
      </c>
      <c r="FU76" s="23">
        <v>14.53880230760336</v>
      </c>
      <c r="FV76" s="8">
        <f>AK76</f>
        <v>0</v>
      </c>
      <c r="FW76" s="23">
        <v>36.306645400057114</v>
      </c>
      <c r="FX76" s="8"/>
      <c r="FZ76" s="8"/>
      <c r="GB76" s="8"/>
      <c r="GC76" s="23" t="s">
        <v>356</v>
      </c>
      <c r="GF76" s="8">
        <f t="shared" si="20"/>
        <v>0</v>
      </c>
      <c r="GG76" s="36">
        <f t="shared" si="10"/>
        <v>26.830685172983124</v>
      </c>
      <c r="GH76" s="26">
        <f>EJ76</f>
        <v>0</v>
      </c>
      <c r="GI76" s="23">
        <v>229.2067365212574</v>
      </c>
      <c r="GJ76" s="26">
        <f>EL76</f>
        <v>0</v>
      </c>
      <c r="GK76" s="23">
        <v>213.78453783457095</v>
      </c>
      <c r="GL76" s="26">
        <f>EN76</f>
        <v>0</v>
      </c>
      <c r="GM76" s="23">
        <v>300.9587919426668</v>
      </c>
      <c r="GO76" s="23" t="s">
        <v>356</v>
      </c>
      <c r="GQ76" s="23" t="s">
        <v>356</v>
      </c>
      <c r="GS76" s="23" t="s">
        <v>356</v>
      </c>
      <c r="GT76" s="36"/>
      <c r="GU76" s="36"/>
      <c r="GV76" s="23" t="s">
        <v>356</v>
      </c>
      <c r="GW76" s="36">
        <f t="shared" si="11"/>
        <v>247.9833554328317</v>
      </c>
    </row>
    <row r="77" spans="1:205" ht="12.75">
      <c r="A77" s="37">
        <v>680</v>
      </c>
      <c r="B77" s="37" t="s">
        <v>132</v>
      </c>
      <c r="C77" s="1" t="s">
        <v>93</v>
      </c>
      <c r="D77" s="1" t="s">
        <v>94</v>
      </c>
      <c r="E77" s="1" t="s">
        <v>68</v>
      </c>
      <c r="F77" s="1" t="s">
        <v>118</v>
      </c>
      <c r="G77" s="1" t="s">
        <v>85</v>
      </c>
      <c r="H77" s="1" t="s">
        <v>84</v>
      </c>
      <c r="K77" s="1" t="s">
        <v>75</v>
      </c>
      <c r="M77" s="1" t="s">
        <v>74</v>
      </c>
      <c r="O77" s="1" t="s">
        <v>75</v>
      </c>
      <c r="P77" s="1" t="s">
        <v>75</v>
      </c>
      <c r="Q77" s="1" t="s">
        <v>75</v>
      </c>
      <c r="R77" s="1" t="s">
        <v>72</v>
      </c>
      <c r="S77" s="1" t="s">
        <v>75</v>
      </c>
      <c r="T77" s="2">
        <v>36039</v>
      </c>
      <c r="U77" s="1" t="s">
        <v>131</v>
      </c>
      <c r="V77" s="1" t="s">
        <v>116</v>
      </c>
      <c r="W77" s="10" t="s">
        <v>116</v>
      </c>
      <c r="X77" s="10"/>
      <c r="Y77" s="1">
        <v>3</v>
      </c>
      <c r="Z77" s="1">
        <v>3</v>
      </c>
      <c r="AD77" s="1">
        <v>1</v>
      </c>
      <c r="AE77" s="1" t="s">
        <v>180</v>
      </c>
      <c r="AF77" s="10" t="s">
        <v>374</v>
      </c>
      <c r="AH77" s="7">
        <v>31.99</v>
      </c>
      <c r="AJ77" s="7">
        <v>38.28</v>
      </c>
      <c r="AL77" s="7">
        <v>35.79</v>
      </c>
      <c r="BF77" s="7">
        <v>35.35333333</v>
      </c>
      <c r="BI77">
        <v>1</v>
      </c>
      <c r="BJ77" t="s">
        <v>180</v>
      </c>
      <c r="BK77"/>
      <c r="BL77" s="7" t="s">
        <v>356</v>
      </c>
      <c r="BM77" s="61">
        <v>99.99153379</v>
      </c>
      <c r="BN77" s="61" t="s">
        <v>356</v>
      </c>
      <c r="BO77" s="61">
        <v>99.98957258</v>
      </c>
      <c r="BP77" s="61" t="s">
        <v>356</v>
      </c>
      <c r="BQ77" s="61">
        <v>99.99008894</v>
      </c>
      <c r="BR77" s="61" t="s">
        <v>356</v>
      </c>
      <c r="BT77" s="61" t="s">
        <v>356</v>
      </c>
      <c r="BV77" s="61" t="s">
        <v>356</v>
      </c>
      <c r="CD77" s="61" t="s">
        <v>356</v>
      </c>
      <c r="CE77" s="61">
        <v>99.9904083</v>
      </c>
      <c r="CH77" s="1" t="s">
        <v>356</v>
      </c>
      <c r="CI77" s="61">
        <v>99.99153379</v>
      </c>
      <c r="CJ77" s="61" t="s">
        <v>356</v>
      </c>
      <c r="CK77" s="61">
        <v>99.98957258</v>
      </c>
      <c r="CL77" s="61" t="s">
        <v>356</v>
      </c>
      <c r="CM77" s="61">
        <v>99.99008894</v>
      </c>
      <c r="CN77" s="61" t="s">
        <v>356</v>
      </c>
      <c r="CP77" s="61" t="s">
        <v>356</v>
      </c>
      <c r="CR77" s="61" t="s">
        <v>356</v>
      </c>
      <c r="CZ77" s="61" t="s">
        <v>356</v>
      </c>
      <c r="DA77" s="61">
        <v>99.9904083</v>
      </c>
      <c r="DD77" s="7">
        <v>1377</v>
      </c>
      <c r="DE77" s="7">
        <v>366348.4</v>
      </c>
      <c r="DF77" s="7">
        <v>705.8</v>
      </c>
      <c r="DG77" s="7">
        <v>151.4</v>
      </c>
      <c r="DI77" s="7">
        <v>368582.6</v>
      </c>
      <c r="DK77" s="8">
        <v>377854.9</v>
      </c>
      <c r="DM77" s="8">
        <v>367109</v>
      </c>
      <c r="DO77" s="8">
        <v>361111.8</v>
      </c>
      <c r="EI77" s="8">
        <v>368582.6</v>
      </c>
      <c r="EJ77">
        <v>0</v>
      </c>
      <c r="EK77">
        <v>376969.6</v>
      </c>
      <c r="EL77">
        <v>0</v>
      </c>
      <c r="EM77">
        <v>366229.7</v>
      </c>
      <c r="EN77">
        <v>0</v>
      </c>
      <c r="EO77">
        <v>360303.1</v>
      </c>
      <c r="EP77" t="s">
        <v>356</v>
      </c>
      <c r="EQ77" t="s">
        <v>356</v>
      </c>
      <c r="ER77" t="s">
        <v>356</v>
      </c>
      <c r="ES77" t="s">
        <v>356</v>
      </c>
      <c r="ET77" t="s">
        <v>356</v>
      </c>
      <c r="EU77" t="s">
        <v>356</v>
      </c>
      <c r="EV77" t="s">
        <v>356</v>
      </c>
      <c r="EW77" t="s">
        <v>356</v>
      </c>
      <c r="EX77" t="s">
        <v>356</v>
      </c>
      <c r="EY77" t="s">
        <v>356</v>
      </c>
      <c r="EZ77" t="s">
        <v>356</v>
      </c>
      <c r="FA77" t="s">
        <v>356</v>
      </c>
      <c r="FB77" t="s">
        <v>356</v>
      </c>
      <c r="FC77" t="s">
        <v>356</v>
      </c>
      <c r="FD77" t="s">
        <v>356</v>
      </c>
      <c r="FE77" t="s">
        <v>356</v>
      </c>
      <c r="FF77" t="s">
        <v>356</v>
      </c>
      <c r="FG77" t="s">
        <v>356</v>
      </c>
      <c r="FH77">
        <v>0</v>
      </c>
      <c r="FI77">
        <v>367725.4</v>
      </c>
      <c r="FJ77" s="26">
        <v>52.9</v>
      </c>
      <c r="FK77" s="26">
        <v>15.24333333</v>
      </c>
      <c r="FM77" s="26">
        <v>68.14</v>
      </c>
      <c r="FN77" s="26">
        <v>126.8950688</v>
      </c>
      <c r="FO77">
        <v>1</v>
      </c>
      <c r="FP77" t="s">
        <v>180</v>
      </c>
      <c r="FQ77" s="1" t="s">
        <v>374</v>
      </c>
      <c r="FR77" s="8">
        <f>AG77</f>
        <v>0</v>
      </c>
      <c r="FS77" s="23">
        <v>41.05639011747957</v>
      </c>
      <c r="FT77" s="8">
        <f>AI77</f>
        <v>0</v>
      </c>
      <c r="FU77" s="23">
        <v>84.2622736281037</v>
      </c>
      <c r="FV77" s="8">
        <f>AK77</f>
        <v>0</v>
      </c>
      <c r="FW77" s="23">
        <v>144.79596175806856</v>
      </c>
      <c r="FX77" s="8"/>
      <c r="FZ77" s="8"/>
      <c r="GB77" s="8"/>
      <c r="GC77" s="23" t="s">
        <v>356</v>
      </c>
      <c r="GF77" s="8">
        <f t="shared" si="20"/>
        <v>0</v>
      </c>
      <c r="GG77" s="36">
        <f t="shared" si="10"/>
        <v>90.03820850121728</v>
      </c>
      <c r="GH77" s="26">
        <f>EJ77</f>
        <v>0</v>
      </c>
      <c r="GI77" s="23">
        <v>484.9441499502825</v>
      </c>
      <c r="GJ77" s="26">
        <f>EL77</f>
        <v>0</v>
      </c>
      <c r="GK77" s="23">
        <v>808.0836259411269</v>
      </c>
      <c r="GL77" s="26">
        <f>EN77</f>
        <v>0</v>
      </c>
      <c r="GM77" s="23">
        <v>1460.953336557017</v>
      </c>
      <c r="GO77" s="23" t="s">
        <v>356</v>
      </c>
      <c r="GQ77" s="23" t="s">
        <v>356</v>
      </c>
      <c r="GS77" s="23" t="s">
        <v>356</v>
      </c>
      <c r="GT77" s="36"/>
      <c r="GU77" s="36"/>
      <c r="GV77" s="23" t="s">
        <v>356</v>
      </c>
      <c r="GW77" s="36">
        <f t="shared" si="11"/>
        <v>917.9937041494755</v>
      </c>
    </row>
    <row r="78" spans="1:205" ht="12.75">
      <c r="A78" s="37">
        <v>680</v>
      </c>
      <c r="B78" s="37" t="s">
        <v>262</v>
      </c>
      <c r="C78" s="1" t="s">
        <v>232</v>
      </c>
      <c r="D78" s="1" t="s">
        <v>94</v>
      </c>
      <c r="E78" s="1" t="s">
        <v>68</v>
      </c>
      <c r="F78" s="1" t="s">
        <v>118</v>
      </c>
      <c r="G78" s="1" t="s">
        <v>85</v>
      </c>
      <c r="H78" s="1" t="s">
        <v>84</v>
      </c>
      <c r="K78" s="1" t="s">
        <v>75</v>
      </c>
      <c r="M78" s="1" t="s">
        <v>74</v>
      </c>
      <c r="O78" s="1" t="s">
        <v>75</v>
      </c>
      <c r="P78" s="1" t="s">
        <v>75</v>
      </c>
      <c r="Q78" s="1" t="s">
        <v>75</v>
      </c>
      <c r="R78" s="1" t="s">
        <v>72</v>
      </c>
      <c r="S78" s="1" t="s">
        <v>75</v>
      </c>
      <c r="T78" s="2">
        <v>34284</v>
      </c>
      <c r="U78" s="1" t="s">
        <v>263</v>
      </c>
      <c r="V78" s="1" t="s">
        <v>129</v>
      </c>
      <c r="W78" s="10" t="s">
        <v>129</v>
      </c>
      <c r="X78" s="10"/>
      <c r="Y78" s="1">
        <v>3</v>
      </c>
      <c r="Z78" s="1">
        <v>3</v>
      </c>
      <c r="AD78" s="1">
        <v>2</v>
      </c>
      <c r="AE78" s="117" t="s">
        <v>180</v>
      </c>
      <c r="AF78" s="117" t="s">
        <v>418</v>
      </c>
      <c r="AH78" s="7">
        <v>249.1456311</v>
      </c>
      <c r="AJ78" s="7">
        <v>321.6923077</v>
      </c>
      <c r="AL78" s="7">
        <v>386.2857143</v>
      </c>
      <c r="BF78" s="7">
        <v>319.0412177</v>
      </c>
      <c r="BI78"/>
      <c r="BJ78"/>
      <c r="BK78"/>
      <c r="BL78" s="7" t="s">
        <v>356</v>
      </c>
      <c r="BN78" s="61" t="s">
        <v>356</v>
      </c>
      <c r="BP78" s="61" t="s">
        <v>356</v>
      </c>
      <c r="BR78" s="61" t="s">
        <v>356</v>
      </c>
      <c r="BT78" s="61" t="s">
        <v>356</v>
      </c>
      <c r="BV78" s="61" t="s">
        <v>356</v>
      </c>
      <c r="CD78" s="61" t="s">
        <v>356</v>
      </c>
      <c r="CH78" s="1" t="s">
        <v>356</v>
      </c>
      <c r="CJ78" s="61" t="s">
        <v>356</v>
      </c>
      <c r="CL78" s="61" t="s">
        <v>356</v>
      </c>
      <c r="CN78" s="61" t="s">
        <v>356</v>
      </c>
      <c r="CP78" s="61" t="s">
        <v>356</v>
      </c>
      <c r="CR78" s="61" t="s">
        <v>356</v>
      </c>
      <c r="CZ78" s="61" t="s">
        <v>356</v>
      </c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O78"/>
      <c r="FP78"/>
      <c r="FR78" s="8"/>
      <c r="FT78" s="8"/>
      <c r="FV78" s="8"/>
      <c r="FX78" s="8"/>
      <c r="FZ78" s="8"/>
      <c r="GB78" s="8"/>
      <c r="GC78" s="23" t="s">
        <v>356</v>
      </c>
      <c r="GF78" s="8"/>
      <c r="GG78" s="36">
        <f t="shared" si="10"/>
      </c>
      <c r="GI78" s="23" t="s">
        <v>356</v>
      </c>
      <c r="GJ78" s="26"/>
      <c r="GK78" s="23" t="s">
        <v>356</v>
      </c>
      <c r="GL78" s="26"/>
      <c r="GM78" s="23" t="s">
        <v>356</v>
      </c>
      <c r="GO78" s="23" t="s">
        <v>356</v>
      </c>
      <c r="GQ78" s="23" t="s">
        <v>356</v>
      </c>
      <c r="GS78" s="23" t="s">
        <v>356</v>
      </c>
      <c r="GT78" s="36"/>
      <c r="GU78" s="36"/>
      <c r="GV78" s="23" t="s">
        <v>356</v>
      </c>
      <c r="GW78" s="36">
        <f t="shared" si="11"/>
      </c>
    </row>
    <row r="79" spans="1:205" ht="12.75">
      <c r="A79" s="37">
        <v>681</v>
      </c>
      <c r="B79" s="37" t="s">
        <v>195</v>
      </c>
      <c r="C79" s="1" t="s">
        <v>93</v>
      </c>
      <c r="D79" s="1" t="s">
        <v>94</v>
      </c>
      <c r="E79" s="1" t="s">
        <v>68</v>
      </c>
      <c r="F79" s="1" t="s">
        <v>118</v>
      </c>
      <c r="G79" s="1" t="s">
        <v>85</v>
      </c>
      <c r="H79" s="1" t="s">
        <v>84</v>
      </c>
      <c r="K79" s="1" t="s">
        <v>75</v>
      </c>
      <c r="M79" s="1" t="s">
        <v>74</v>
      </c>
      <c r="O79" s="1" t="s">
        <v>75</v>
      </c>
      <c r="P79" s="1" t="s">
        <v>75</v>
      </c>
      <c r="Q79" s="1" t="s">
        <v>75</v>
      </c>
      <c r="R79" s="1" t="s">
        <v>72</v>
      </c>
      <c r="S79" s="1" t="s">
        <v>75</v>
      </c>
      <c r="T79" s="2">
        <v>36039</v>
      </c>
      <c r="U79" s="1" t="s">
        <v>192</v>
      </c>
      <c r="V79" s="1" t="s">
        <v>116</v>
      </c>
      <c r="W79" s="10" t="s">
        <v>116</v>
      </c>
      <c r="X79" s="10"/>
      <c r="Y79" s="1">
        <v>3</v>
      </c>
      <c r="Z79" s="1">
        <v>3</v>
      </c>
      <c r="AD79" s="1">
        <v>1</v>
      </c>
      <c r="AE79" s="1" t="s">
        <v>180</v>
      </c>
      <c r="AF79" s="10" t="s">
        <v>374</v>
      </c>
      <c r="AH79" s="7">
        <v>30.94</v>
      </c>
      <c r="AJ79" s="7">
        <v>14.66</v>
      </c>
      <c r="AL79" s="7">
        <v>28.64</v>
      </c>
      <c r="BF79" s="7">
        <v>24.74666667</v>
      </c>
      <c r="BI79">
        <v>1</v>
      </c>
      <c r="BJ79" t="s">
        <v>180</v>
      </c>
      <c r="BK79"/>
      <c r="BL79" s="7" t="s">
        <v>356</v>
      </c>
      <c r="BM79" s="61">
        <v>99.98706556</v>
      </c>
      <c r="BN79" s="61" t="s">
        <v>356</v>
      </c>
      <c r="BO79" s="61">
        <v>99.99319932</v>
      </c>
      <c r="BP79" s="61" t="s">
        <v>356</v>
      </c>
      <c r="BQ79" s="61">
        <v>99.98793634</v>
      </c>
      <c r="BR79" s="61" t="s">
        <v>356</v>
      </c>
      <c r="BT79" s="61" t="s">
        <v>356</v>
      </c>
      <c r="BV79" s="61" t="s">
        <v>356</v>
      </c>
      <c r="CD79" s="61" t="s">
        <v>356</v>
      </c>
      <c r="CE79" s="61">
        <v>99.98925233</v>
      </c>
      <c r="CH79" s="1" t="s">
        <v>356</v>
      </c>
      <c r="CI79" s="61">
        <v>99.98706556</v>
      </c>
      <c r="CJ79" s="61" t="s">
        <v>356</v>
      </c>
      <c r="CK79" s="61">
        <v>99.99319932</v>
      </c>
      <c r="CL79" s="61" t="s">
        <v>356</v>
      </c>
      <c r="CM79" s="61">
        <v>99.98793634</v>
      </c>
      <c r="CN79" s="61" t="s">
        <v>356</v>
      </c>
      <c r="CP79" s="61" t="s">
        <v>356</v>
      </c>
      <c r="CR79" s="61" t="s">
        <v>356</v>
      </c>
      <c r="CZ79" s="61" t="s">
        <v>356</v>
      </c>
      <c r="DA79" s="61">
        <v>99.98925233</v>
      </c>
      <c r="DD79" s="7">
        <v>6206.3</v>
      </c>
      <c r="DE79" s="7">
        <v>222979.9</v>
      </c>
      <c r="DF79" s="7">
        <v>1008</v>
      </c>
      <c r="DG79" s="7">
        <v>57.2</v>
      </c>
      <c r="DI79" s="7">
        <v>230251.5</v>
      </c>
      <c r="DK79" s="8">
        <v>239206.3</v>
      </c>
      <c r="DM79" s="8">
        <v>215566.6</v>
      </c>
      <c r="DO79" s="8">
        <v>237407.3</v>
      </c>
      <c r="EI79" s="8">
        <v>230251.5</v>
      </c>
      <c r="EJ79">
        <v>0</v>
      </c>
      <c r="EK79">
        <v>238074.4</v>
      </c>
      <c r="EL79">
        <v>0</v>
      </c>
      <c r="EM79">
        <v>214593.8</v>
      </c>
      <c r="EN79">
        <v>0</v>
      </c>
      <c r="EO79">
        <v>236307.3</v>
      </c>
      <c r="EP79" t="s">
        <v>356</v>
      </c>
      <c r="EQ79" t="s">
        <v>356</v>
      </c>
      <c r="ER79" t="s">
        <v>356</v>
      </c>
      <c r="ES79" t="s">
        <v>356</v>
      </c>
      <c r="ET79" t="s">
        <v>356</v>
      </c>
      <c r="EU79" t="s">
        <v>356</v>
      </c>
      <c r="EV79" t="s">
        <v>356</v>
      </c>
      <c r="EW79" t="s">
        <v>356</v>
      </c>
      <c r="EX79" t="s">
        <v>356</v>
      </c>
      <c r="EY79" t="s">
        <v>356</v>
      </c>
      <c r="EZ79" t="s">
        <v>356</v>
      </c>
      <c r="FA79" t="s">
        <v>356</v>
      </c>
      <c r="FB79" t="s">
        <v>356</v>
      </c>
      <c r="FC79" t="s">
        <v>356</v>
      </c>
      <c r="FD79" t="s">
        <v>356</v>
      </c>
      <c r="FE79" t="s">
        <v>356</v>
      </c>
      <c r="FF79" t="s">
        <v>356</v>
      </c>
      <c r="FG79" t="s">
        <v>356</v>
      </c>
      <c r="FH79">
        <v>0</v>
      </c>
      <c r="FI79">
        <v>229186.2</v>
      </c>
      <c r="FJ79" s="26">
        <v>168.3333333</v>
      </c>
      <c r="FK79" s="26">
        <v>15.22</v>
      </c>
      <c r="FM79" s="26">
        <v>185.84</v>
      </c>
      <c r="FN79" s="26">
        <v>211.2380952</v>
      </c>
      <c r="FO79">
        <v>1</v>
      </c>
      <c r="FP79" t="s">
        <v>180</v>
      </c>
      <c r="FQ79" s="1" t="s">
        <v>374</v>
      </c>
      <c r="FR79" s="8">
        <f>AG79</f>
        <v>0</v>
      </c>
      <c r="FS79" s="23">
        <v>29.646607811288906</v>
      </c>
      <c r="FT79" s="8">
        <f>AI79</f>
        <v>0</v>
      </c>
      <c r="FU79" s="23">
        <v>14.53880230760336</v>
      </c>
      <c r="FV79" s="8">
        <f>AK79</f>
        <v>0</v>
      </c>
      <c r="FW79" s="23">
        <v>36.306645400057114</v>
      </c>
      <c r="FX79" s="8"/>
      <c r="FZ79" s="8"/>
      <c r="GB79" s="8"/>
      <c r="GC79" s="23" t="s">
        <v>356</v>
      </c>
      <c r="GF79" s="8">
        <f t="shared" si="20"/>
        <v>0</v>
      </c>
      <c r="GG79" s="36">
        <f t="shared" si="10"/>
        <v>26.830685172983124</v>
      </c>
      <c r="GH79" s="26">
        <f>EJ79</f>
        <v>0</v>
      </c>
      <c r="GI79" s="23">
        <v>229.2067365212574</v>
      </c>
      <c r="GJ79" s="26">
        <f>EL79</f>
        <v>0</v>
      </c>
      <c r="GK79" s="23">
        <v>213.78453783457095</v>
      </c>
      <c r="GL79" s="26">
        <f>EN79</f>
        <v>0</v>
      </c>
      <c r="GM79" s="23">
        <v>300.9587919426668</v>
      </c>
      <c r="GO79" s="23" t="s">
        <v>356</v>
      </c>
      <c r="GQ79" s="23" t="s">
        <v>356</v>
      </c>
      <c r="GS79" s="23" t="s">
        <v>356</v>
      </c>
      <c r="GT79" s="36"/>
      <c r="GU79" s="36"/>
      <c r="GV79" s="23" t="s">
        <v>356</v>
      </c>
      <c r="GW79" s="36">
        <f t="shared" si="11"/>
        <v>247.9833554328317</v>
      </c>
    </row>
    <row r="80" spans="1:205" ht="12.75">
      <c r="A80" s="37">
        <v>681</v>
      </c>
      <c r="B80" s="37" t="s">
        <v>132</v>
      </c>
      <c r="C80" s="1" t="s">
        <v>93</v>
      </c>
      <c r="D80" s="1" t="s">
        <v>94</v>
      </c>
      <c r="E80" s="1" t="s">
        <v>68</v>
      </c>
      <c r="F80" s="1" t="s">
        <v>118</v>
      </c>
      <c r="G80" s="1" t="s">
        <v>85</v>
      </c>
      <c r="H80" s="1" t="s">
        <v>84</v>
      </c>
      <c r="K80" s="1" t="s">
        <v>75</v>
      </c>
      <c r="M80" s="1" t="s">
        <v>74</v>
      </c>
      <c r="O80" s="1" t="s">
        <v>75</v>
      </c>
      <c r="P80" s="1" t="s">
        <v>75</v>
      </c>
      <c r="Q80" s="1" t="s">
        <v>75</v>
      </c>
      <c r="R80" s="1" t="s">
        <v>72</v>
      </c>
      <c r="S80" s="1" t="s">
        <v>75</v>
      </c>
      <c r="T80" s="2">
        <v>36039</v>
      </c>
      <c r="U80" s="1" t="s">
        <v>131</v>
      </c>
      <c r="V80" s="1" t="s">
        <v>116</v>
      </c>
      <c r="W80" s="10" t="s">
        <v>116</v>
      </c>
      <c r="X80" s="10"/>
      <c r="Y80" s="1">
        <v>3</v>
      </c>
      <c r="Z80" s="1">
        <v>3</v>
      </c>
      <c r="AD80" s="1">
        <v>1</v>
      </c>
      <c r="AE80" s="1" t="s">
        <v>180</v>
      </c>
      <c r="AF80" s="10" t="s">
        <v>374</v>
      </c>
      <c r="AH80" s="7">
        <v>31.99</v>
      </c>
      <c r="AJ80" s="7">
        <v>38.28</v>
      </c>
      <c r="AL80" s="7">
        <v>35.79</v>
      </c>
      <c r="BF80" s="7">
        <v>35.35333333</v>
      </c>
      <c r="BI80">
        <v>1</v>
      </c>
      <c r="BJ80" t="s">
        <v>180</v>
      </c>
      <c r="BK80"/>
      <c r="BL80" s="7" t="s">
        <v>356</v>
      </c>
      <c r="BM80" s="61">
        <v>99.99153379</v>
      </c>
      <c r="BN80" s="61" t="s">
        <v>356</v>
      </c>
      <c r="BO80" s="61">
        <v>99.98957258</v>
      </c>
      <c r="BP80" s="61" t="s">
        <v>356</v>
      </c>
      <c r="BQ80" s="61">
        <v>99.99008894</v>
      </c>
      <c r="BR80" s="61" t="s">
        <v>356</v>
      </c>
      <c r="BT80" s="61" t="s">
        <v>356</v>
      </c>
      <c r="BV80" s="61" t="s">
        <v>356</v>
      </c>
      <c r="CD80" s="61" t="s">
        <v>356</v>
      </c>
      <c r="CE80" s="61">
        <v>99.9904083</v>
      </c>
      <c r="CH80" s="1" t="s">
        <v>356</v>
      </c>
      <c r="CI80" s="61">
        <v>99.99153379</v>
      </c>
      <c r="CJ80" s="61" t="s">
        <v>356</v>
      </c>
      <c r="CK80" s="61">
        <v>99.98957258</v>
      </c>
      <c r="CL80" s="61" t="s">
        <v>356</v>
      </c>
      <c r="CM80" s="61">
        <v>99.99008894</v>
      </c>
      <c r="CN80" s="61" t="s">
        <v>356</v>
      </c>
      <c r="CP80" s="61" t="s">
        <v>356</v>
      </c>
      <c r="CR80" s="61" t="s">
        <v>356</v>
      </c>
      <c r="CZ80" s="61" t="s">
        <v>356</v>
      </c>
      <c r="DA80" s="61">
        <v>99.9904083</v>
      </c>
      <c r="DD80" s="7">
        <v>1377</v>
      </c>
      <c r="DE80" s="7">
        <v>366348.4</v>
      </c>
      <c r="DF80" s="7">
        <v>705.8</v>
      </c>
      <c r="DG80" s="7">
        <v>151.4</v>
      </c>
      <c r="DI80" s="7">
        <v>368582.6</v>
      </c>
      <c r="DK80" s="8">
        <v>377854.9</v>
      </c>
      <c r="DM80" s="8">
        <v>367109</v>
      </c>
      <c r="DO80" s="8">
        <v>361111.8</v>
      </c>
      <c r="EI80" s="8">
        <v>368582.6</v>
      </c>
      <c r="EJ80">
        <v>0</v>
      </c>
      <c r="EK80">
        <v>376969.6</v>
      </c>
      <c r="EL80">
        <v>0</v>
      </c>
      <c r="EM80">
        <v>366229.7</v>
      </c>
      <c r="EN80">
        <v>0</v>
      </c>
      <c r="EO80">
        <v>360303.1</v>
      </c>
      <c r="EP80" t="s">
        <v>356</v>
      </c>
      <c r="EQ80" t="s">
        <v>356</v>
      </c>
      <c r="ER80" t="s">
        <v>356</v>
      </c>
      <c r="ES80" t="s">
        <v>356</v>
      </c>
      <c r="ET80" t="s">
        <v>356</v>
      </c>
      <c r="EU80" t="s">
        <v>356</v>
      </c>
      <c r="EV80" t="s">
        <v>356</v>
      </c>
      <c r="EW80" t="s">
        <v>356</v>
      </c>
      <c r="EX80" t="s">
        <v>356</v>
      </c>
      <c r="EY80" t="s">
        <v>356</v>
      </c>
      <c r="EZ80" t="s">
        <v>356</v>
      </c>
      <c r="FA80" t="s">
        <v>356</v>
      </c>
      <c r="FB80" t="s">
        <v>356</v>
      </c>
      <c r="FC80" t="s">
        <v>356</v>
      </c>
      <c r="FD80" t="s">
        <v>356</v>
      </c>
      <c r="FE80" t="s">
        <v>356</v>
      </c>
      <c r="FF80" t="s">
        <v>356</v>
      </c>
      <c r="FG80" t="s">
        <v>356</v>
      </c>
      <c r="FH80">
        <v>0</v>
      </c>
      <c r="FI80">
        <v>367725.4</v>
      </c>
      <c r="FJ80" s="26">
        <v>52.9</v>
      </c>
      <c r="FK80" s="26">
        <v>15.24333333</v>
      </c>
      <c r="FM80" s="26">
        <v>68.14</v>
      </c>
      <c r="FN80" s="26">
        <v>126.8950688</v>
      </c>
      <c r="FO80">
        <v>1</v>
      </c>
      <c r="FP80" t="s">
        <v>180</v>
      </c>
      <c r="FQ80" s="1" t="s">
        <v>374</v>
      </c>
      <c r="FR80" s="8">
        <f>AG80</f>
        <v>0</v>
      </c>
      <c r="FS80" s="23">
        <v>41.05639011747957</v>
      </c>
      <c r="FT80" s="8">
        <f>AI80</f>
        <v>0</v>
      </c>
      <c r="FU80" s="23">
        <v>84.2622736281037</v>
      </c>
      <c r="FV80" s="8">
        <f>AK80</f>
        <v>0</v>
      </c>
      <c r="FW80" s="23">
        <v>144.79596175806856</v>
      </c>
      <c r="FX80" s="8"/>
      <c r="FZ80" s="8"/>
      <c r="GB80" s="8"/>
      <c r="GC80" s="23" t="s">
        <v>356</v>
      </c>
      <c r="GF80" s="8">
        <f t="shared" si="20"/>
        <v>0</v>
      </c>
      <c r="GG80" s="36">
        <f t="shared" si="10"/>
        <v>90.03820850121728</v>
      </c>
      <c r="GH80" s="26">
        <f>EJ80</f>
        <v>0</v>
      </c>
      <c r="GI80" s="23">
        <v>484.9441499502825</v>
      </c>
      <c r="GJ80" s="26">
        <f>EL80</f>
        <v>0</v>
      </c>
      <c r="GK80" s="23">
        <v>808.0836259411269</v>
      </c>
      <c r="GL80" s="26">
        <f>EN80</f>
        <v>0</v>
      </c>
      <c r="GM80" s="23">
        <v>1460.953336557017</v>
      </c>
      <c r="GO80" s="23" t="s">
        <v>356</v>
      </c>
      <c r="GQ80" s="23" t="s">
        <v>356</v>
      </c>
      <c r="GS80" s="23" t="s">
        <v>356</v>
      </c>
      <c r="GT80" s="36"/>
      <c r="GU80" s="36"/>
      <c r="GV80" s="23" t="s">
        <v>356</v>
      </c>
      <c r="GW80" s="36">
        <f t="shared" si="11"/>
        <v>917.9937041494755</v>
      </c>
    </row>
    <row r="81" spans="1:205" ht="12.75">
      <c r="A81" s="37">
        <v>681</v>
      </c>
      <c r="B81" s="37" t="s">
        <v>273</v>
      </c>
      <c r="C81" s="1" t="s">
        <v>232</v>
      </c>
      <c r="D81" s="1" t="s">
        <v>94</v>
      </c>
      <c r="E81" s="1" t="s">
        <v>68</v>
      </c>
      <c r="F81" s="1" t="s">
        <v>118</v>
      </c>
      <c r="G81" s="1" t="s">
        <v>85</v>
      </c>
      <c r="H81" s="1" t="s">
        <v>84</v>
      </c>
      <c r="K81" s="1" t="s">
        <v>75</v>
      </c>
      <c r="M81" s="1" t="s">
        <v>74</v>
      </c>
      <c r="O81" s="1" t="s">
        <v>75</v>
      </c>
      <c r="P81" s="1" t="s">
        <v>75</v>
      </c>
      <c r="Q81" s="1" t="s">
        <v>75</v>
      </c>
      <c r="R81" s="1" t="s">
        <v>72</v>
      </c>
      <c r="S81" s="1" t="s">
        <v>75</v>
      </c>
      <c r="T81" s="2">
        <v>34283</v>
      </c>
      <c r="U81" s="1" t="s">
        <v>274</v>
      </c>
      <c r="V81" s="1" t="s">
        <v>129</v>
      </c>
      <c r="W81" s="10" t="s">
        <v>129</v>
      </c>
      <c r="X81" s="10"/>
      <c r="Y81" s="1">
        <v>3</v>
      </c>
      <c r="Z81" s="1">
        <v>3</v>
      </c>
      <c r="AD81" s="1">
        <v>2</v>
      </c>
      <c r="AE81" s="117" t="s">
        <v>180</v>
      </c>
      <c r="AF81" s="117" t="s">
        <v>418</v>
      </c>
      <c r="AH81" s="7">
        <v>351.6923077</v>
      </c>
      <c r="AJ81" s="7">
        <v>776.8372093</v>
      </c>
      <c r="AL81" s="7">
        <v>1624</v>
      </c>
      <c r="BF81" s="7">
        <v>917.509839</v>
      </c>
      <c r="BI81"/>
      <c r="BJ81"/>
      <c r="BK81"/>
      <c r="BL81" s="7" t="s">
        <v>356</v>
      </c>
      <c r="BN81" s="61" t="s">
        <v>356</v>
      </c>
      <c r="BP81" s="61" t="s">
        <v>356</v>
      </c>
      <c r="BR81" s="61" t="s">
        <v>356</v>
      </c>
      <c r="BT81" s="61" t="s">
        <v>356</v>
      </c>
      <c r="BV81" s="61" t="s">
        <v>356</v>
      </c>
      <c r="CD81" s="61" t="s">
        <v>356</v>
      </c>
      <c r="CH81" s="1" t="s">
        <v>356</v>
      </c>
      <c r="CJ81" s="61" t="s">
        <v>356</v>
      </c>
      <c r="CL81" s="61" t="s">
        <v>356</v>
      </c>
      <c r="CN81" s="61" t="s">
        <v>356</v>
      </c>
      <c r="CP81" s="61" t="s">
        <v>356</v>
      </c>
      <c r="CR81" s="61" t="s">
        <v>356</v>
      </c>
      <c r="CZ81" s="61" t="s">
        <v>356</v>
      </c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O81"/>
      <c r="FP81"/>
      <c r="FR81" s="8"/>
      <c r="FT81" s="8"/>
      <c r="FV81" s="8"/>
      <c r="FX81" s="8"/>
      <c r="FZ81" s="8"/>
      <c r="GB81" s="8"/>
      <c r="GC81" s="23" t="s">
        <v>356</v>
      </c>
      <c r="GF81" s="8"/>
      <c r="GG81" s="36">
        <f t="shared" si="10"/>
      </c>
      <c r="GI81" s="23" t="s">
        <v>356</v>
      </c>
      <c r="GJ81" s="26"/>
      <c r="GK81" s="23" t="s">
        <v>356</v>
      </c>
      <c r="GL81" s="26"/>
      <c r="GM81" s="23" t="s">
        <v>356</v>
      </c>
      <c r="GO81" s="23" t="s">
        <v>356</v>
      </c>
      <c r="GQ81" s="23" t="s">
        <v>356</v>
      </c>
      <c r="GS81" s="23" t="s">
        <v>356</v>
      </c>
      <c r="GT81" s="36"/>
      <c r="GU81" s="36"/>
      <c r="GV81" s="23" t="s">
        <v>356</v>
      </c>
      <c r="GW81" s="36">
        <f t="shared" si="11"/>
      </c>
    </row>
    <row r="82" spans="1:205" ht="12.75">
      <c r="A82" s="37">
        <v>681</v>
      </c>
      <c r="B82" s="37" t="s">
        <v>231</v>
      </c>
      <c r="C82" s="1" t="s">
        <v>232</v>
      </c>
      <c r="D82" s="1" t="s">
        <v>94</v>
      </c>
      <c r="E82" s="1" t="s">
        <v>68</v>
      </c>
      <c r="F82" s="1" t="s">
        <v>118</v>
      </c>
      <c r="G82" s="1" t="s">
        <v>85</v>
      </c>
      <c r="H82" s="1" t="s">
        <v>84</v>
      </c>
      <c r="K82" s="1" t="s">
        <v>75</v>
      </c>
      <c r="M82" s="1" t="s">
        <v>74</v>
      </c>
      <c r="O82" s="1" t="s">
        <v>75</v>
      </c>
      <c r="P82" s="1" t="s">
        <v>75</v>
      </c>
      <c r="Q82" s="1" t="s">
        <v>75</v>
      </c>
      <c r="R82" s="1" t="s">
        <v>72</v>
      </c>
      <c r="S82" s="1" t="s">
        <v>75</v>
      </c>
      <c r="T82" s="2">
        <v>33394</v>
      </c>
      <c r="U82" s="1" t="s">
        <v>233</v>
      </c>
      <c r="V82" s="1" t="s">
        <v>129</v>
      </c>
      <c r="W82" s="10" t="s">
        <v>129</v>
      </c>
      <c r="X82" s="10"/>
      <c r="Y82" s="1">
        <v>3</v>
      </c>
      <c r="Z82" s="1">
        <v>3</v>
      </c>
      <c r="AD82" s="1">
        <v>3</v>
      </c>
      <c r="AE82" s="1" t="s">
        <v>180</v>
      </c>
      <c r="AF82" s="1" t="s">
        <v>234</v>
      </c>
      <c r="AH82" s="7">
        <v>86.2</v>
      </c>
      <c r="AJ82" s="7">
        <v>127.1</v>
      </c>
      <c r="AL82" s="7">
        <v>70.9</v>
      </c>
      <c r="BF82" s="7">
        <v>94.73333333</v>
      </c>
      <c r="BI82"/>
      <c r="BJ82"/>
      <c r="BK82"/>
      <c r="BL82" s="7" t="s">
        <v>356</v>
      </c>
      <c r="BN82" s="61" t="s">
        <v>356</v>
      </c>
      <c r="BP82" s="61" t="s">
        <v>356</v>
      </c>
      <c r="BR82" s="61" t="s">
        <v>356</v>
      </c>
      <c r="BT82" s="61" t="s">
        <v>356</v>
      </c>
      <c r="BV82" s="61" t="s">
        <v>356</v>
      </c>
      <c r="CD82" s="61" t="s">
        <v>356</v>
      </c>
      <c r="CH82" s="1" t="s">
        <v>356</v>
      </c>
      <c r="CJ82" s="61" t="s">
        <v>356</v>
      </c>
      <c r="CL82" s="61" t="s">
        <v>356</v>
      </c>
      <c r="CN82" s="61" t="s">
        <v>356</v>
      </c>
      <c r="CP82" s="61" t="s">
        <v>356</v>
      </c>
      <c r="CR82" s="61" t="s">
        <v>356</v>
      </c>
      <c r="CZ82" s="61" t="s">
        <v>356</v>
      </c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O82"/>
      <c r="FP82"/>
      <c r="FR82" s="8"/>
      <c r="FT82" s="8"/>
      <c r="FV82" s="8"/>
      <c r="FX82" s="8"/>
      <c r="FZ82" s="8"/>
      <c r="GB82" s="8"/>
      <c r="GC82" s="23" t="s">
        <v>356</v>
      </c>
      <c r="GF82" s="8"/>
      <c r="GG82" s="36">
        <f t="shared" si="10"/>
      </c>
      <c r="GI82" s="23" t="s">
        <v>356</v>
      </c>
      <c r="GJ82" s="26"/>
      <c r="GK82" s="23" t="s">
        <v>356</v>
      </c>
      <c r="GL82" s="26"/>
      <c r="GM82" s="23" t="s">
        <v>356</v>
      </c>
      <c r="GO82" s="23" t="s">
        <v>356</v>
      </c>
      <c r="GQ82" s="23" t="s">
        <v>356</v>
      </c>
      <c r="GS82" s="23" t="s">
        <v>356</v>
      </c>
      <c r="GT82" s="36"/>
      <c r="GU82" s="36"/>
      <c r="GV82" s="23" t="s">
        <v>356</v>
      </c>
      <c r="GW82" s="36">
        <f t="shared" si="11"/>
      </c>
    </row>
    <row r="83" spans="1:205" ht="12.75">
      <c r="A83" s="37">
        <v>3029</v>
      </c>
      <c r="B83" s="37" t="s">
        <v>112</v>
      </c>
      <c r="C83" s="1" t="s">
        <v>69</v>
      </c>
      <c r="D83" s="1" t="s">
        <v>70</v>
      </c>
      <c r="E83" s="1" t="s">
        <v>68</v>
      </c>
      <c r="F83" s="1" t="s">
        <v>111</v>
      </c>
      <c r="G83" s="1" t="s">
        <v>73</v>
      </c>
      <c r="H83" s="1" t="s">
        <v>71</v>
      </c>
      <c r="K83" s="1" t="s">
        <v>115</v>
      </c>
      <c r="L83" s="1" t="s">
        <v>114</v>
      </c>
      <c r="M83" s="1" t="s">
        <v>74</v>
      </c>
      <c r="O83" s="1" t="s">
        <v>75</v>
      </c>
      <c r="P83" s="1" t="s">
        <v>75</v>
      </c>
      <c r="Q83" s="1" t="s">
        <v>75</v>
      </c>
      <c r="R83" s="1" t="s">
        <v>72</v>
      </c>
      <c r="S83" s="1" t="s">
        <v>75</v>
      </c>
      <c r="T83" s="2">
        <v>36861</v>
      </c>
      <c r="U83" s="1" t="s">
        <v>113</v>
      </c>
      <c r="V83" s="1" t="s">
        <v>116</v>
      </c>
      <c r="W83" s="10" t="s">
        <v>116</v>
      </c>
      <c r="X83" s="10"/>
      <c r="Y83" s="1">
        <v>3</v>
      </c>
      <c r="Z83" s="1">
        <v>3</v>
      </c>
      <c r="AD83" s="1">
        <v>1</v>
      </c>
      <c r="AE83" s="1" t="s">
        <v>413</v>
      </c>
      <c r="AF83" s="1" t="s">
        <v>117</v>
      </c>
      <c r="AH83" s="7">
        <v>3.256</v>
      </c>
      <c r="AJ83" s="7">
        <v>2.818</v>
      </c>
      <c r="AL83" s="7">
        <v>3.262</v>
      </c>
      <c r="BF83" s="7">
        <v>3.112</v>
      </c>
      <c r="BI83">
        <v>1</v>
      </c>
      <c r="BJ83" t="s">
        <v>413</v>
      </c>
      <c r="BK83"/>
      <c r="BL83" s="7" t="s">
        <v>356</v>
      </c>
      <c r="BM83" s="61">
        <v>99.99055668</v>
      </c>
      <c r="BN83" s="61" t="s">
        <v>356</v>
      </c>
      <c r="BO83" s="61">
        <v>99.99217361</v>
      </c>
      <c r="BP83" s="61" t="s">
        <v>356</v>
      </c>
      <c r="BQ83" s="61">
        <v>99.99129776</v>
      </c>
      <c r="BR83" s="61" t="s">
        <v>356</v>
      </c>
      <c r="BT83" s="61" t="s">
        <v>356</v>
      </c>
      <c r="BV83" s="61" t="s">
        <v>356</v>
      </c>
      <c r="CD83" s="61" t="s">
        <v>356</v>
      </c>
      <c r="CE83" s="61">
        <v>99.99134565</v>
      </c>
      <c r="CH83" s="1" t="s">
        <v>356</v>
      </c>
      <c r="CI83" s="61">
        <v>99.99055668</v>
      </c>
      <c r="CJ83" s="61" t="s">
        <v>356</v>
      </c>
      <c r="CK83" s="61">
        <v>99.99217361</v>
      </c>
      <c r="CL83" s="61" t="s">
        <v>356</v>
      </c>
      <c r="CM83" s="61">
        <v>99.99129776</v>
      </c>
      <c r="CN83" s="61" t="s">
        <v>356</v>
      </c>
      <c r="CP83" s="61" t="s">
        <v>356</v>
      </c>
      <c r="CR83" s="61" t="s">
        <v>356</v>
      </c>
      <c r="CZ83" s="61" t="s">
        <v>356</v>
      </c>
      <c r="DA83" s="61">
        <v>99.99134565</v>
      </c>
      <c r="DD83" s="7">
        <v>4818.8</v>
      </c>
      <c r="DE83" s="7">
        <v>28157.2</v>
      </c>
      <c r="DF83" s="7">
        <v>1870.5</v>
      </c>
      <c r="DG83" s="7">
        <v>1112.3</v>
      </c>
      <c r="DI83" s="7">
        <v>35958.8</v>
      </c>
      <c r="DK83" s="8">
        <v>34479.4</v>
      </c>
      <c r="DM83" s="8">
        <v>36006.4</v>
      </c>
      <c r="DO83" s="8">
        <v>37484.6</v>
      </c>
      <c r="EI83" s="8">
        <v>35958.8</v>
      </c>
      <c r="EJ83">
        <v>0</v>
      </c>
      <c r="EK83">
        <v>31414.5</v>
      </c>
      <c r="EL83">
        <v>0</v>
      </c>
      <c r="EM83">
        <v>33159</v>
      </c>
      <c r="EN83">
        <v>0</v>
      </c>
      <c r="EO83">
        <v>34444.1</v>
      </c>
      <c r="EP83" t="s">
        <v>356</v>
      </c>
      <c r="EQ83" t="s">
        <v>356</v>
      </c>
      <c r="ER83" t="s">
        <v>356</v>
      </c>
      <c r="ES83" t="s">
        <v>356</v>
      </c>
      <c r="ET83" t="s">
        <v>356</v>
      </c>
      <c r="EU83" t="s">
        <v>356</v>
      </c>
      <c r="EV83" t="s">
        <v>356</v>
      </c>
      <c r="EW83" t="s">
        <v>356</v>
      </c>
      <c r="EX83" t="s">
        <v>356</v>
      </c>
      <c r="EY83" t="s">
        <v>356</v>
      </c>
      <c r="EZ83" t="s">
        <v>356</v>
      </c>
      <c r="FA83" t="s">
        <v>356</v>
      </c>
      <c r="FB83" t="s">
        <v>356</v>
      </c>
      <c r="FC83" t="s">
        <v>356</v>
      </c>
      <c r="FD83" t="s">
        <v>356</v>
      </c>
      <c r="FE83" t="s">
        <v>356</v>
      </c>
      <c r="FF83" t="s">
        <v>356</v>
      </c>
      <c r="FG83" t="s">
        <v>356</v>
      </c>
      <c r="FH83">
        <v>0</v>
      </c>
      <c r="FI83">
        <v>32976</v>
      </c>
      <c r="FJ83" s="26">
        <v>273.22</v>
      </c>
      <c r="FK83" s="26">
        <v>496.6</v>
      </c>
      <c r="FM83" s="26">
        <v>772.17</v>
      </c>
      <c r="FN83" s="26">
        <v>1177.912169</v>
      </c>
      <c r="FO83">
        <v>1</v>
      </c>
      <c r="FP83" t="s">
        <v>413</v>
      </c>
      <c r="FR83" s="8">
        <f>AG83</f>
        <v>0</v>
      </c>
      <c r="FS83" s="23">
        <v>12.213413728347255</v>
      </c>
      <c r="FT83" s="8">
        <f>AI83</f>
        <v>0</v>
      </c>
      <c r="FU83" s="23">
        <v>8.709385442339498</v>
      </c>
      <c r="FV83" s="8">
        <f>AK83</f>
        <v>0</v>
      </c>
      <c r="FW83" s="23">
        <v>9.43364089897049</v>
      </c>
      <c r="FX83" s="8"/>
      <c r="FZ83" s="8"/>
      <c r="GB83" s="8"/>
      <c r="GC83" s="23" t="s">
        <v>356</v>
      </c>
      <c r="GF83" s="8">
        <f t="shared" si="20"/>
        <v>0</v>
      </c>
      <c r="GG83" s="36">
        <f t="shared" si="10"/>
        <v>10.118813356552414</v>
      </c>
      <c r="GH83" s="26">
        <f>EJ83</f>
        <v>0</v>
      </c>
      <c r="GI83" s="23">
        <v>129.33389664168863</v>
      </c>
      <c r="GJ83" s="26">
        <f>EL83</f>
        <v>0</v>
      </c>
      <c r="GK83" s="23">
        <v>111.28228266587293</v>
      </c>
      <c r="GL83" s="26">
        <f>EN83</f>
        <v>0</v>
      </c>
      <c r="GM83" s="23">
        <v>108.4047429048712</v>
      </c>
      <c r="GO83" s="23" t="s">
        <v>356</v>
      </c>
      <c r="GQ83" s="23" t="s">
        <v>356</v>
      </c>
      <c r="GS83" s="23" t="s">
        <v>356</v>
      </c>
      <c r="GT83" s="36"/>
      <c r="GU83" s="36"/>
      <c r="GV83" s="23" t="s">
        <v>356</v>
      </c>
      <c r="GW83" s="36">
        <f t="shared" si="11"/>
        <v>116.34030740414426</v>
      </c>
    </row>
    <row r="84" spans="1:205" ht="12.75">
      <c r="A84" s="37">
        <v>3030</v>
      </c>
      <c r="B84" s="37" t="s">
        <v>172</v>
      </c>
      <c r="C84" s="1" t="s">
        <v>173</v>
      </c>
      <c r="D84" s="1" t="s">
        <v>92</v>
      </c>
      <c r="E84" s="1" t="s">
        <v>68</v>
      </c>
      <c r="F84" s="1" t="s">
        <v>118</v>
      </c>
      <c r="G84" s="1" t="s">
        <v>85</v>
      </c>
      <c r="H84" s="1" t="s">
        <v>88</v>
      </c>
      <c r="K84" s="1" t="s">
        <v>75</v>
      </c>
      <c r="M84" s="1" t="s">
        <v>74</v>
      </c>
      <c r="O84" s="1" t="s">
        <v>75</v>
      </c>
      <c r="P84" s="1" t="s">
        <v>75</v>
      </c>
      <c r="Q84" s="1" t="s">
        <v>75</v>
      </c>
      <c r="R84" s="1" t="s">
        <v>72</v>
      </c>
      <c r="S84" s="1" t="s">
        <v>75</v>
      </c>
      <c r="T84" s="2">
        <v>36951</v>
      </c>
      <c r="U84" s="1" t="s">
        <v>174</v>
      </c>
      <c r="V84" s="1" t="s">
        <v>175</v>
      </c>
      <c r="AD84" s="1">
        <v>1</v>
      </c>
      <c r="AE84" s="1" t="s">
        <v>167</v>
      </c>
      <c r="AH84" s="7">
        <v>1.902290076</v>
      </c>
      <c r="AJ84" s="7">
        <v>1.410687023</v>
      </c>
      <c r="AL84" s="7">
        <v>1.812403101</v>
      </c>
      <c r="BF84" s="7">
        <v>1.708460067</v>
      </c>
      <c r="BI84"/>
      <c r="BJ84"/>
      <c r="BK84"/>
      <c r="BL84" s="7" t="s">
        <v>356</v>
      </c>
      <c r="BN84" s="61" t="s">
        <v>356</v>
      </c>
      <c r="BP84" s="61" t="s">
        <v>356</v>
      </c>
      <c r="BR84" s="61" t="s">
        <v>356</v>
      </c>
      <c r="BT84" s="61" t="s">
        <v>356</v>
      </c>
      <c r="BV84" s="61" t="s">
        <v>356</v>
      </c>
      <c r="CD84" s="61" t="s">
        <v>356</v>
      </c>
      <c r="CH84" s="1" t="s">
        <v>356</v>
      </c>
      <c r="CJ84" s="61" t="s">
        <v>356</v>
      </c>
      <c r="CL84" s="61" t="s">
        <v>356</v>
      </c>
      <c r="CN84" s="61" t="s">
        <v>356</v>
      </c>
      <c r="CP84" s="61" t="s">
        <v>356</v>
      </c>
      <c r="CR84" s="61" t="s">
        <v>356</v>
      </c>
      <c r="CZ84" s="61" t="s">
        <v>356</v>
      </c>
      <c r="EK84" t="s">
        <v>356</v>
      </c>
      <c r="EL84" t="s">
        <v>356</v>
      </c>
      <c r="EM84" t="s">
        <v>356</v>
      </c>
      <c r="EN84" t="s">
        <v>356</v>
      </c>
      <c r="EO84" t="s">
        <v>356</v>
      </c>
      <c r="EP84" t="s">
        <v>356</v>
      </c>
      <c r="EQ84" t="s">
        <v>356</v>
      </c>
      <c r="ER84" t="s">
        <v>356</v>
      </c>
      <c r="ES84" t="s">
        <v>356</v>
      </c>
      <c r="ET84" t="s">
        <v>356</v>
      </c>
      <c r="EU84" t="s">
        <v>356</v>
      </c>
      <c r="EV84" t="s">
        <v>356</v>
      </c>
      <c r="EW84" t="s">
        <v>356</v>
      </c>
      <c r="EX84" t="s">
        <v>356</v>
      </c>
      <c r="EY84" t="s">
        <v>356</v>
      </c>
      <c r="EZ84" t="s">
        <v>356</v>
      </c>
      <c r="FA84" t="s">
        <v>356</v>
      </c>
      <c r="FB84" t="s">
        <v>356</v>
      </c>
      <c r="FC84" t="s">
        <v>356</v>
      </c>
      <c r="FD84" t="s">
        <v>356</v>
      </c>
      <c r="FE84" t="s">
        <v>356</v>
      </c>
      <c r="FF84" t="s">
        <v>356</v>
      </c>
      <c r="FG84" t="s">
        <v>356</v>
      </c>
      <c r="FH84" t="s">
        <v>356</v>
      </c>
      <c r="FI84" t="s">
        <v>356</v>
      </c>
      <c r="FO84"/>
      <c r="FP84"/>
      <c r="FR84" s="8"/>
      <c r="FT84" s="8"/>
      <c r="FV84" s="8"/>
      <c r="FX84" s="8"/>
      <c r="FZ84" s="8"/>
      <c r="GB84" s="8"/>
      <c r="GF84" s="8"/>
      <c r="GG84" s="36">
        <f t="shared" si="10"/>
      </c>
      <c r="GI84" s="23" t="s">
        <v>356</v>
      </c>
      <c r="GJ84" s="26"/>
      <c r="GK84" s="23" t="s">
        <v>356</v>
      </c>
      <c r="GL84" s="26"/>
      <c r="GM84" s="23" t="s">
        <v>356</v>
      </c>
      <c r="GO84" s="23" t="s">
        <v>356</v>
      </c>
      <c r="GQ84" s="23" t="s">
        <v>356</v>
      </c>
      <c r="GS84" s="23" t="s">
        <v>356</v>
      </c>
      <c r="GT84" s="36"/>
      <c r="GU84" s="36"/>
      <c r="GV84" s="23" t="s">
        <v>356</v>
      </c>
      <c r="GW84" s="36">
        <f t="shared" si="11"/>
      </c>
    </row>
    <row r="85" spans="1:205" ht="12.75">
      <c r="A85" s="37">
        <v>3030</v>
      </c>
      <c r="B85" s="37" t="s">
        <v>127</v>
      </c>
      <c r="C85" s="1" t="s">
        <v>91</v>
      </c>
      <c r="D85" s="1" t="s">
        <v>92</v>
      </c>
      <c r="E85" s="1" t="s">
        <v>68</v>
      </c>
      <c r="F85" s="1" t="s">
        <v>118</v>
      </c>
      <c r="G85" s="1" t="s">
        <v>85</v>
      </c>
      <c r="H85" s="1" t="s">
        <v>88</v>
      </c>
      <c r="K85" s="1" t="s">
        <v>75</v>
      </c>
      <c r="M85" s="1" t="s">
        <v>74</v>
      </c>
      <c r="O85" s="1" t="s">
        <v>75</v>
      </c>
      <c r="P85" s="1" t="s">
        <v>75</v>
      </c>
      <c r="Q85" s="1" t="s">
        <v>75</v>
      </c>
      <c r="R85" s="1" t="s">
        <v>72</v>
      </c>
      <c r="S85" s="1" t="s">
        <v>75</v>
      </c>
      <c r="T85" s="2">
        <v>34858</v>
      </c>
      <c r="U85" s="1" t="s">
        <v>128</v>
      </c>
      <c r="V85" s="1" t="s">
        <v>129</v>
      </c>
      <c r="W85" s="1" t="s">
        <v>129</v>
      </c>
      <c r="Y85" s="1">
        <v>3</v>
      </c>
      <c r="Z85" s="1">
        <v>3</v>
      </c>
      <c r="AD85" s="1">
        <v>2</v>
      </c>
      <c r="AE85" s="1" t="s">
        <v>180</v>
      </c>
      <c r="AF85" s="1" t="s">
        <v>372</v>
      </c>
      <c r="AH85" s="7">
        <v>8.99829068</v>
      </c>
      <c r="AJ85" s="7">
        <v>63.0988023</v>
      </c>
      <c r="AL85" s="7">
        <v>13.54611127</v>
      </c>
      <c r="BF85" s="7">
        <v>28.54773475</v>
      </c>
      <c r="BI85">
        <v>1</v>
      </c>
      <c r="BJ85" t="s">
        <v>180</v>
      </c>
      <c r="BK85"/>
      <c r="BL85" s="7" t="s">
        <v>356</v>
      </c>
      <c r="BM85" s="61">
        <v>99.99580562</v>
      </c>
      <c r="BN85" s="61" t="s">
        <v>356</v>
      </c>
      <c r="BO85" s="61">
        <v>99.96772205</v>
      </c>
      <c r="BP85" s="61" t="s">
        <v>356</v>
      </c>
      <c r="BQ85" s="61">
        <v>99.99528144</v>
      </c>
      <c r="BR85" s="61" t="s">
        <v>356</v>
      </c>
      <c r="BT85" s="61" t="s">
        <v>356</v>
      </c>
      <c r="BV85" s="61" t="s">
        <v>356</v>
      </c>
      <c r="CD85" s="61" t="s">
        <v>356</v>
      </c>
      <c r="CE85" s="61">
        <v>99.98771434</v>
      </c>
      <c r="CH85" s="1" t="s">
        <v>356</v>
      </c>
      <c r="CI85" s="61">
        <v>99.99580562</v>
      </c>
      <c r="CJ85" s="61" t="s">
        <v>356</v>
      </c>
      <c r="CK85" s="61">
        <v>99.96772205</v>
      </c>
      <c r="CL85" s="61" t="s">
        <v>356</v>
      </c>
      <c r="CM85" s="61">
        <v>99.99528144</v>
      </c>
      <c r="CN85" s="61" t="s">
        <v>356</v>
      </c>
      <c r="CP85" s="61" t="s">
        <v>356</v>
      </c>
      <c r="CR85" s="61" t="s">
        <v>356</v>
      </c>
      <c r="CZ85" s="61" t="s">
        <v>356</v>
      </c>
      <c r="DA85" s="61">
        <v>99.98771434</v>
      </c>
      <c r="DD85" s="7">
        <v>232366.4</v>
      </c>
      <c r="DI85" s="7">
        <v>232366.4</v>
      </c>
      <c r="DK85" s="8">
        <v>214532.1</v>
      </c>
      <c r="DM85" s="8">
        <v>195485.8</v>
      </c>
      <c r="DO85" s="8">
        <v>287081.3</v>
      </c>
      <c r="EI85" s="8">
        <v>232366.4</v>
      </c>
      <c r="EJ85">
        <v>0</v>
      </c>
      <c r="EK85">
        <v>214532.1</v>
      </c>
      <c r="EL85">
        <v>0</v>
      </c>
      <c r="EM85">
        <v>195485.8</v>
      </c>
      <c r="EN85">
        <v>0</v>
      </c>
      <c r="EO85">
        <v>287081.3</v>
      </c>
      <c r="EP85" t="s">
        <v>356</v>
      </c>
      <c r="EQ85" t="s">
        <v>356</v>
      </c>
      <c r="ER85" t="s">
        <v>356</v>
      </c>
      <c r="ES85" t="s">
        <v>356</v>
      </c>
      <c r="ET85" t="s">
        <v>356</v>
      </c>
      <c r="EU85" t="s">
        <v>356</v>
      </c>
      <c r="EV85" t="s">
        <v>356</v>
      </c>
      <c r="EW85" t="s">
        <v>356</v>
      </c>
      <c r="EX85" t="s">
        <v>356</v>
      </c>
      <c r="EY85" t="s">
        <v>356</v>
      </c>
      <c r="EZ85" t="s">
        <v>356</v>
      </c>
      <c r="FA85" t="s">
        <v>356</v>
      </c>
      <c r="FB85" t="s">
        <v>356</v>
      </c>
      <c r="FC85" t="s">
        <v>356</v>
      </c>
      <c r="FD85" t="s">
        <v>356</v>
      </c>
      <c r="FE85" t="s">
        <v>356</v>
      </c>
      <c r="FF85" t="s">
        <v>356</v>
      </c>
      <c r="FG85" t="s">
        <v>356</v>
      </c>
      <c r="FH85">
        <v>0</v>
      </c>
      <c r="FI85">
        <v>232366.4</v>
      </c>
      <c r="FJ85" s="26">
        <v>207.49489756666665</v>
      </c>
      <c r="FM85" s="26">
        <v>207.49</v>
      </c>
      <c r="FN85" s="26">
        <v>265.1408571</v>
      </c>
      <c r="FO85">
        <v>1</v>
      </c>
      <c r="FP85" t="s">
        <v>180</v>
      </c>
      <c r="FQ85" s="1" t="s">
        <v>374</v>
      </c>
      <c r="FR85" s="8">
        <f>AG85</f>
        <v>0</v>
      </c>
      <c r="FS85" s="23">
        <v>10.174425835060134</v>
      </c>
      <c r="FT85" s="8">
        <f>AI85</f>
        <v>0</v>
      </c>
      <c r="FU85" s="23">
        <v>69.83174872347914</v>
      </c>
      <c r="FV85" s="8">
        <f>AK85</f>
        <v>0</v>
      </c>
      <c r="FW85" s="23">
        <v>13.555458698244951</v>
      </c>
      <c r="FX85" s="8"/>
      <c r="FZ85" s="8"/>
      <c r="GB85" s="8"/>
      <c r="GC85" s="23" t="s">
        <v>356</v>
      </c>
      <c r="GF85" s="8">
        <f t="shared" si="20"/>
        <v>0</v>
      </c>
      <c r="GG85" s="36">
        <f t="shared" si="10"/>
        <v>31.18721108559474</v>
      </c>
      <c r="GH85" s="26">
        <f>EJ85</f>
        <v>0</v>
      </c>
      <c r="GI85" s="23">
        <v>242.57284169994213</v>
      </c>
      <c r="GJ85" s="26">
        <f>EL85</f>
        <v>0</v>
      </c>
      <c r="GK85" s="23">
        <v>216.34507735511002</v>
      </c>
      <c r="GL85" s="26">
        <f>EN85</f>
        <v>0</v>
      </c>
      <c r="GM85" s="23">
        <v>287.27939905579035</v>
      </c>
      <c r="GO85" s="23" t="s">
        <v>356</v>
      </c>
      <c r="GQ85" s="23" t="s">
        <v>356</v>
      </c>
      <c r="GS85" s="23" t="s">
        <v>356</v>
      </c>
      <c r="GT85" s="36"/>
      <c r="GU85" s="36"/>
      <c r="GV85" s="23" t="s">
        <v>356</v>
      </c>
      <c r="GW85" s="36">
        <f t="shared" si="11"/>
        <v>248.73243937028084</v>
      </c>
    </row>
    <row r="86" spans="1:205" ht="12.75">
      <c r="A86" s="37">
        <v>3031</v>
      </c>
      <c r="B86" s="37" t="s">
        <v>156</v>
      </c>
      <c r="C86" s="1" t="s">
        <v>157</v>
      </c>
      <c r="D86" s="1" t="s">
        <v>158</v>
      </c>
      <c r="E86" s="1" t="s">
        <v>68</v>
      </c>
      <c r="F86" s="1" t="s">
        <v>111</v>
      </c>
      <c r="G86" s="1" t="s">
        <v>161</v>
      </c>
      <c r="H86" s="1" t="s">
        <v>159</v>
      </c>
      <c r="K86" s="1" t="s">
        <v>115</v>
      </c>
      <c r="L86" s="1" t="s">
        <v>114</v>
      </c>
      <c r="O86" s="1" t="s">
        <v>75</v>
      </c>
      <c r="P86" s="1" t="s">
        <v>75</v>
      </c>
      <c r="Q86" s="1" t="s">
        <v>75</v>
      </c>
      <c r="R86" s="1" t="s">
        <v>72</v>
      </c>
      <c r="S86" s="1" t="s">
        <v>75</v>
      </c>
      <c r="T86" s="2">
        <v>37226</v>
      </c>
      <c r="U86" s="1" t="s">
        <v>160</v>
      </c>
      <c r="V86" s="1" t="s">
        <v>116</v>
      </c>
      <c r="W86" s="10" t="s">
        <v>167</v>
      </c>
      <c r="X86" s="10"/>
      <c r="Y86" s="10">
        <v>3</v>
      </c>
      <c r="Z86" s="10">
        <v>3</v>
      </c>
      <c r="AD86" s="1">
        <v>1</v>
      </c>
      <c r="AE86" s="1" t="s">
        <v>180</v>
      </c>
      <c r="AF86" s="1" t="s">
        <v>414</v>
      </c>
      <c r="AH86" s="7">
        <v>0.397</v>
      </c>
      <c r="AJ86" s="7">
        <v>0.375</v>
      </c>
      <c r="AL86" s="7">
        <v>0.37</v>
      </c>
      <c r="AN86" s="7">
        <v>0.133</v>
      </c>
      <c r="BF86" s="7">
        <v>0.31875</v>
      </c>
      <c r="BI86">
        <v>1</v>
      </c>
      <c r="BJ86" t="s">
        <v>162</v>
      </c>
      <c r="BK86"/>
      <c r="BL86" s="7" t="s">
        <v>356</v>
      </c>
      <c r="BM86" s="61">
        <f>(DK86-AH86)/DK86*100</f>
        <v>99.99972552335507</v>
      </c>
      <c r="BN86" s="61" t="s">
        <v>356</v>
      </c>
      <c r="BO86" s="61">
        <f>(DM86-AJ86)/DM86*100</f>
        <v>99.99968104840664</v>
      </c>
      <c r="BP86" s="61" t="s">
        <v>356</v>
      </c>
      <c r="BQ86" s="61">
        <f>(DO86-AL86)/DO86*100</f>
        <v>99.99935740795736</v>
      </c>
      <c r="BR86" s="61" t="s">
        <v>356</v>
      </c>
      <c r="BS86" s="61">
        <f>(DQ86-AN86)/DQ86*100</f>
        <v>99.9997837714806</v>
      </c>
      <c r="BT86" s="61" t="s">
        <v>356</v>
      </c>
      <c r="BV86" s="61" t="s">
        <v>356</v>
      </c>
      <c r="CD86" s="61" t="s">
        <v>356</v>
      </c>
      <c r="CE86" s="61">
        <f>(EI86-BF86)/EI86*100</f>
        <v>99.99966561762392</v>
      </c>
      <c r="CF86" s="22"/>
      <c r="CG86" s="22"/>
      <c r="CH86" s="1" t="s">
        <v>356</v>
      </c>
      <c r="CI86" s="61">
        <v>99.99972552335507</v>
      </c>
      <c r="CJ86" s="61" t="s">
        <v>356</v>
      </c>
      <c r="CK86" s="61">
        <v>99.99968104840664</v>
      </c>
      <c r="CL86" s="61" t="s">
        <v>356</v>
      </c>
      <c r="CM86" s="61">
        <v>99.99935740795736</v>
      </c>
      <c r="CN86" s="61" t="s">
        <v>356</v>
      </c>
      <c r="CO86" s="61">
        <v>99.9997837714806</v>
      </c>
      <c r="CP86" s="61" t="s">
        <v>356</v>
      </c>
      <c r="CR86" s="61" t="s">
        <v>356</v>
      </c>
      <c r="CZ86" s="61" t="s">
        <v>356</v>
      </c>
      <c r="DA86" s="61">
        <v>99.99966561762392</v>
      </c>
      <c r="DK86" s="8">
        <v>144638.9</v>
      </c>
      <c r="DM86" s="8">
        <v>117572.7</v>
      </c>
      <c r="DO86" s="8">
        <v>57579.3</v>
      </c>
      <c r="DQ86" s="8">
        <v>61509</v>
      </c>
      <c r="EI86" s="8">
        <v>95325</v>
      </c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K86" s="26">
        <v>343.224</v>
      </c>
      <c r="FM86" s="26">
        <v>326.88</v>
      </c>
      <c r="FN86" s="26">
        <v>1037.487354</v>
      </c>
      <c r="FO86">
        <v>1</v>
      </c>
      <c r="FP86" t="s">
        <v>180</v>
      </c>
      <c r="FQ86" s="1" t="s">
        <v>377</v>
      </c>
      <c r="FR86" s="8"/>
      <c r="FT86" s="8"/>
      <c r="FV86" s="8"/>
      <c r="FX86" s="8"/>
      <c r="FZ86" s="8"/>
      <c r="GB86" s="8"/>
      <c r="GF86" s="8"/>
      <c r="GG86" s="36">
        <f t="shared" si="10"/>
      </c>
      <c r="GI86" s="23" t="s">
        <v>356</v>
      </c>
      <c r="GJ86" s="26"/>
      <c r="GK86" s="23" t="s">
        <v>356</v>
      </c>
      <c r="GL86" s="26"/>
      <c r="GM86" s="23" t="s">
        <v>356</v>
      </c>
      <c r="GO86" s="23" t="s">
        <v>356</v>
      </c>
      <c r="GQ86" s="23" t="s">
        <v>356</v>
      </c>
      <c r="GS86" s="23" t="s">
        <v>356</v>
      </c>
      <c r="GT86" s="36"/>
      <c r="GU86" s="36"/>
      <c r="GV86" s="23" t="s">
        <v>356</v>
      </c>
      <c r="GW86" s="36">
        <f t="shared" si="11"/>
      </c>
    </row>
    <row r="87" spans="1:205" ht="12.75">
      <c r="A87" s="37">
        <v>3031</v>
      </c>
      <c r="B87" s="37" t="s">
        <v>163</v>
      </c>
      <c r="C87" s="1" t="s">
        <v>157</v>
      </c>
      <c r="D87" s="1" t="s">
        <v>158</v>
      </c>
      <c r="E87" s="1" t="s">
        <v>68</v>
      </c>
      <c r="F87" s="1" t="s">
        <v>111</v>
      </c>
      <c r="G87" s="1" t="s">
        <v>161</v>
      </c>
      <c r="H87" s="1" t="s">
        <v>159</v>
      </c>
      <c r="K87" s="1" t="s">
        <v>115</v>
      </c>
      <c r="L87" s="1" t="s">
        <v>121</v>
      </c>
      <c r="O87" s="1" t="s">
        <v>75</v>
      </c>
      <c r="P87" s="1" t="s">
        <v>75</v>
      </c>
      <c r="Q87" s="1" t="s">
        <v>75</v>
      </c>
      <c r="R87" s="1" t="s">
        <v>72</v>
      </c>
      <c r="S87" s="1" t="s">
        <v>75</v>
      </c>
      <c r="T87" s="2">
        <v>37316</v>
      </c>
      <c r="U87" s="1" t="s">
        <v>164</v>
      </c>
      <c r="V87" s="1" t="s">
        <v>116</v>
      </c>
      <c r="W87" s="10" t="s">
        <v>167</v>
      </c>
      <c r="X87" s="10"/>
      <c r="Y87" s="10">
        <v>3</v>
      </c>
      <c r="Z87" s="10">
        <v>3</v>
      </c>
      <c r="AD87" s="1">
        <v>1</v>
      </c>
      <c r="AE87" s="1" t="s">
        <v>180</v>
      </c>
      <c r="AF87" s="1" t="s">
        <v>414</v>
      </c>
      <c r="AH87" s="7">
        <v>0.507</v>
      </c>
      <c r="AJ87" s="7">
        <v>0.469</v>
      </c>
      <c r="AN87" s="7">
        <v>0.365</v>
      </c>
      <c r="BF87" s="7">
        <v>0.447</v>
      </c>
      <c r="BI87">
        <v>1</v>
      </c>
      <c r="BJ87" t="s">
        <v>413</v>
      </c>
      <c r="BK87"/>
      <c r="BL87" s="7" t="s">
        <v>356</v>
      </c>
      <c r="BM87" s="61">
        <f>(DK87-AH87)/DK87*100</f>
        <v>99.99958082857047</v>
      </c>
      <c r="BN87" s="61" t="s">
        <v>356</v>
      </c>
      <c r="BO87" s="61">
        <f>(DM87-AJ87)/DM87*100</f>
        <v>99.99951884210225</v>
      </c>
      <c r="BP87" s="61" t="s">
        <v>356</v>
      </c>
      <c r="BR87" s="61" t="s">
        <v>356</v>
      </c>
      <c r="BS87" s="61">
        <f>(DQ87-AN87)/DQ87*100</f>
        <v>99.99956822362466</v>
      </c>
      <c r="BT87" s="61" t="s">
        <v>356</v>
      </c>
      <c r="BV87" s="61" t="s">
        <v>356</v>
      </c>
      <c r="CD87" s="61" t="s">
        <v>356</v>
      </c>
      <c r="CE87" s="61">
        <f>(EI87-BF87)/EI87*100</f>
        <v>99.99955736833193</v>
      </c>
      <c r="CF87" s="22"/>
      <c r="CG87" s="22"/>
      <c r="CH87" s="1" t="s">
        <v>356</v>
      </c>
      <c r="CI87" s="61">
        <v>99.99958082857047</v>
      </c>
      <c r="CJ87" s="61" t="s">
        <v>356</v>
      </c>
      <c r="CK87" s="61">
        <v>99.99951884210225</v>
      </c>
      <c r="CL87" s="61" t="s">
        <v>356</v>
      </c>
      <c r="CN87" s="61" t="s">
        <v>356</v>
      </c>
      <c r="CO87" s="61">
        <v>99.99956822362466</v>
      </c>
      <c r="CP87" s="61" t="s">
        <v>356</v>
      </c>
      <c r="CR87" s="61" t="s">
        <v>356</v>
      </c>
      <c r="CZ87" s="61" t="s">
        <v>356</v>
      </c>
      <c r="DA87" s="61">
        <v>99.99955736833193</v>
      </c>
      <c r="DK87" s="8">
        <v>120952.9</v>
      </c>
      <c r="DM87" s="8">
        <v>97473.2</v>
      </c>
      <c r="DQ87" s="8">
        <v>84534.5</v>
      </c>
      <c r="EI87" s="8">
        <v>100986.9</v>
      </c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M87" s="26">
        <v>479.42</v>
      </c>
      <c r="FN87" s="26">
        <v>960.8039112</v>
      </c>
      <c r="FO87">
        <v>1</v>
      </c>
      <c r="FP87" t="s">
        <v>180</v>
      </c>
      <c r="FQ87" s="1" t="s">
        <v>377</v>
      </c>
      <c r="FR87" s="8"/>
      <c r="FT87" s="8"/>
      <c r="FV87" s="8"/>
      <c r="FX87" s="8"/>
      <c r="FZ87" s="8"/>
      <c r="GB87" s="8"/>
      <c r="GF87" s="8"/>
      <c r="GG87" s="36">
        <f t="shared" si="10"/>
      </c>
      <c r="GI87" s="23" t="s">
        <v>356</v>
      </c>
      <c r="GJ87" s="26"/>
      <c r="GK87" s="23" t="s">
        <v>356</v>
      </c>
      <c r="GL87" s="26"/>
      <c r="GM87" s="23" t="s">
        <v>356</v>
      </c>
      <c r="GO87" s="23" t="s">
        <v>356</v>
      </c>
      <c r="GQ87" s="23" t="s">
        <v>356</v>
      </c>
      <c r="GS87" s="23" t="s">
        <v>356</v>
      </c>
      <c r="GT87" s="36"/>
      <c r="GU87" s="36"/>
      <c r="GV87" s="23" t="s">
        <v>356</v>
      </c>
      <c r="GW87" s="36">
        <f t="shared" si="11"/>
      </c>
    </row>
    <row r="88" spans="1:205" ht="12.75">
      <c r="A88" s="37" t="s">
        <v>81</v>
      </c>
      <c r="B88" s="37" t="s">
        <v>123</v>
      </c>
      <c r="C88" s="1" t="s">
        <v>82</v>
      </c>
      <c r="D88" s="1" t="s">
        <v>83</v>
      </c>
      <c r="E88" s="1" t="s">
        <v>68</v>
      </c>
      <c r="F88" s="1" t="s">
        <v>118</v>
      </c>
      <c r="G88" s="1" t="s">
        <v>85</v>
      </c>
      <c r="H88" s="1" t="s">
        <v>84</v>
      </c>
      <c r="K88" s="1" t="s">
        <v>75</v>
      </c>
      <c r="M88" s="1" t="s">
        <v>74</v>
      </c>
      <c r="O88" s="1" t="s">
        <v>75</v>
      </c>
      <c r="P88" s="1" t="s">
        <v>75</v>
      </c>
      <c r="Q88" s="1" t="s">
        <v>75</v>
      </c>
      <c r="R88" s="1" t="s">
        <v>72</v>
      </c>
      <c r="S88" s="1" t="s">
        <v>75</v>
      </c>
      <c r="T88" s="2">
        <v>35916</v>
      </c>
      <c r="U88" s="1" t="s">
        <v>124</v>
      </c>
      <c r="V88" s="1" t="s">
        <v>116</v>
      </c>
      <c r="W88" s="10" t="s">
        <v>116</v>
      </c>
      <c r="X88" s="10"/>
      <c r="Y88" s="1">
        <v>3</v>
      </c>
      <c r="Z88" s="1">
        <v>3</v>
      </c>
      <c r="AD88" s="1">
        <v>1</v>
      </c>
      <c r="AE88" s="1" t="s">
        <v>180</v>
      </c>
      <c r="AF88" s="10" t="s">
        <v>374</v>
      </c>
      <c r="AH88" s="7">
        <v>11.04</v>
      </c>
      <c r="AJ88" s="7">
        <v>8.551</v>
      </c>
      <c r="AL88" s="7">
        <v>0.866</v>
      </c>
      <c r="BF88" s="7">
        <v>6.819</v>
      </c>
      <c r="BI88">
        <v>1</v>
      </c>
      <c r="BJ88" t="s">
        <v>180</v>
      </c>
      <c r="BK88"/>
      <c r="BL88" s="7" t="s">
        <v>356</v>
      </c>
      <c r="BM88" s="61">
        <v>99.99221197</v>
      </c>
      <c r="BN88" s="61" t="s">
        <v>356</v>
      </c>
      <c r="BO88" s="61">
        <v>99.99375907</v>
      </c>
      <c r="BP88" s="61" t="s">
        <v>356</v>
      </c>
      <c r="BQ88" s="61">
        <v>99.99941219</v>
      </c>
      <c r="BR88" s="61" t="s">
        <v>356</v>
      </c>
      <c r="BT88" s="61" t="s">
        <v>356</v>
      </c>
      <c r="BV88" s="61" t="s">
        <v>356</v>
      </c>
      <c r="CD88" s="61" t="s">
        <v>356</v>
      </c>
      <c r="CE88" s="61">
        <v>99.99519589</v>
      </c>
      <c r="CH88" s="1" t="s">
        <v>356</v>
      </c>
      <c r="CI88" s="61">
        <v>99.99221197</v>
      </c>
      <c r="CJ88" s="61" t="s">
        <v>356</v>
      </c>
      <c r="CK88" s="61">
        <v>99.99375907</v>
      </c>
      <c r="CL88" s="61" t="s">
        <v>356</v>
      </c>
      <c r="CM88" s="61">
        <v>99.99941219</v>
      </c>
      <c r="CN88" s="61" t="s">
        <v>356</v>
      </c>
      <c r="CP88" s="61" t="s">
        <v>356</v>
      </c>
      <c r="CR88" s="61" t="s">
        <v>356</v>
      </c>
      <c r="CZ88" s="61" t="s">
        <v>356</v>
      </c>
      <c r="DA88" s="61">
        <v>99.99519589</v>
      </c>
      <c r="DD88" s="7">
        <v>9995.4</v>
      </c>
      <c r="DE88" s="7">
        <v>130486.8</v>
      </c>
      <c r="DF88" s="7">
        <v>1458.7</v>
      </c>
      <c r="DI88" s="7">
        <v>141940.9</v>
      </c>
      <c r="DK88" s="8">
        <v>141756</v>
      </c>
      <c r="DM88" s="8">
        <v>137014.8</v>
      </c>
      <c r="DO88" s="8">
        <v>147325.7</v>
      </c>
      <c r="EI88" s="8">
        <v>141940.9</v>
      </c>
      <c r="EJ88">
        <v>0</v>
      </c>
      <c r="EK88">
        <v>140400</v>
      </c>
      <c r="EL88">
        <v>0</v>
      </c>
      <c r="EM88">
        <v>135620.9</v>
      </c>
      <c r="EN88">
        <v>0</v>
      </c>
      <c r="EO88">
        <v>145691.7</v>
      </c>
      <c r="EP88" t="s">
        <v>356</v>
      </c>
      <c r="EQ88" t="s">
        <v>356</v>
      </c>
      <c r="ER88" t="s">
        <v>356</v>
      </c>
      <c r="ES88" t="s">
        <v>356</v>
      </c>
      <c r="ET88" t="s">
        <v>356</v>
      </c>
      <c r="EU88" t="s">
        <v>356</v>
      </c>
      <c r="EV88" t="s">
        <v>356</v>
      </c>
      <c r="EW88" t="s">
        <v>356</v>
      </c>
      <c r="EX88" t="s">
        <v>356</v>
      </c>
      <c r="EY88" t="s">
        <v>356</v>
      </c>
      <c r="EZ88" t="s">
        <v>356</v>
      </c>
      <c r="FA88" t="s">
        <v>356</v>
      </c>
      <c r="FB88" t="s">
        <v>356</v>
      </c>
      <c r="FC88" t="s">
        <v>356</v>
      </c>
      <c r="FD88" t="s">
        <v>356</v>
      </c>
      <c r="FE88" t="s">
        <v>356</v>
      </c>
      <c r="FF88" t="s">
        <v>356</v>
      </c>
      <c r="FG88" t="s">
        <v>356</v>
      </c>
      <c r="FH88">
        <v>0</v>
      </c>
      <c r="FI88">
        <v>140482.2</v>
      </c>
      <c r="FJ88" s="26">
        <v>190.6722467</v>
      </c>
      <c r="FM88" s="26">
        <v>190.67</v>
      </c>
      <c r="FN88" s="26">
        <v>262.7082637</v>
      </c>
      <c r="FO88">
        <v>1</v>
      </c>
      <c r="FP88" t="s">
        <v>180</v>
      </c>
      <c r="FR88" s="8">
        <f>AG88</f>
        <v>0</v>
      </c>
      <c r="FS88" s="23">
        <v>12.626838847310074</v>
      </c>
      <c r="FT88" s="8">
        <f>AI88</f>
        <v>0</v>
      </c>
      <c r="FU88" s="23">
        <v>9.879429122119731</v>
      </c>
      <c r="FV88" s="8">
        <f>AK88</f>
        <v>0</v>
      </c>
      <c r="FW88" s="23">
        <v>0.9509931183253785</v>
      </c>
      <c r="FX88" s="8"/>
      <c r="FZ88" s="8"/>
      <c r="GB88" s="8"/>
      <c r="GC88" s="23" t="s">
        <v>356</v>
      </c>
      <c r="GF88" s="8">
        <f t="shared" si="20"/>
        <v>0</v>
      </c>
      <c r="GG88" s="36">
        <f t="shared" si="10"/>
        <v>7.819087029251729</v>
      </c>
      <c r="GH88" s="26">
        <f>EJ88</f>
        <v>0</v>
      </c>
      <c r="GI88" s="23">
        <v>162.1313586017188</v>
      </c>
      <c r="GJ88" s="26">
        <f>EL88</f>
        <v>0</v>
      </c>
      <c r="GK88" s="23">
        <v>158.3005917725912</v>
      </c>
      <c r="GL88" s="26">
        <f>EN88</f>
        <v>0</v>
      </c>
      <c r="GM88" s="23">
        <v>161.78580124990208</v>
      </c>
      <c r="GO88" s="23" t="s">
        <v>356</v>
      </c>
      <c r="GQ88" s="23" t="s">
        <v>356</v>
      </c>
      <c r="GS88" s="23" t="s">
        <v>356</v>
      </c>
      <c r="GT88" s="36"/>
      <c r="GU88" s="36"/>
      <c r="GV88" s="23" t="s">
        <v>356</v>
      </c>
      <c r="GW88" s="36">
        <f t="shared" si="11"/>
        <v>160.739250541404</v>
      </c>
    </row>
    <row r="89" spans="1:205" ht="12.75">
      <c r="A89" s="37" t="s">
        <v>81</v>
      </c>
      <c r="B89" s="37" t="s">
        <v>165</v>
      </c>
      <c r="C89" s="1" t="s">
        <v>82</v>
      </c>
      <c r="D89" s="1" t="s">
        <v>83</v>
      </c>
      <c r="E89" s="1" t="s">
        <v>68</v>
      </c>
      <c r="F89" s="1" t="s">
        <v>118</v>
      </c>
      <c r="G89" s="1" t="s">
        <v>85</v>
      </c>
      <c r="H89" s="1" t="s">
        <v>84</v>
      </c>
      <c r="K89" s="1" t="s">
        <v>75</v>
      </c>
      <c r="M89" s="1" t="s">
        <v>74</v>
      </c>
      <c r="O89" s="1" t="s">
        <v>75</v>
      </c>
      <c r="P89" s="1" t="s">
        <v>75</v>
      </c>
      <c r="Q89" s="1" t="s">
        <v>75</v>
      </c>
      <c r="R89" s="1" t="s">
        <v>72</v>
      </c>
      <c r="S89" s="1" t="s">
        <v>75</v>
      </c>
      <c r="T89" s="2">
        <v>35916</v>
      </c>
      <c r="U89" s="1" t="s">
        <v>166</v>
      </c>
      <c r="V89" s="1" t="s">
        <v>167</v>
      </c>
      <c r="AD89" s="1">
        <v>1</v>
      </c>
      <c r="AE89" s="1" t="s">
        <v>180</v>
      </c>
      <c r="AF89" s="10" t="s">
        <v>374</v>
      </c>
      <c r="AH89" s="7">
        <v>0.542</v>
      </c>
      <c r="AJ89" s="7">
        <v>0.8652</v>
      </c>
      <c r="AL89" s="7">
        <v>2.0401</v>
      </c>
      <c r="BF89" s="7">
        <v>1.1491</v>
      </c>
      <c r="BI89"/>
      <c r="BJ89"/>
      <c r="BK89"/>
      <c r="BL89" s="7" t="s">
        <v>356</v>
      </c>
      <c r="BN89" s="61" t="s">
        <v>356</v>
      </c>
      <c r="BP89" s="61" t="s">
        <v>356</v>
      </c>
      <c r="BR89" s="61" t="s">
        <v>356</v>
      </c>
      <c r="BT89" s="61" t="s">
        <v>356</v>
      </c>
      <c r="BV89" s="61" t="s">
        <v>356</v>
      </c>
      <c r="CD89" s="61" t="s">
        <v>356</v>
      </c>
      <c r="CH89" s="1" t="s">
        <v>356</v>
      </c>
      <c r="CJ89" s="61" t="s">
        <v>356</v>
      </c>
      <c r="CL89" s="61" t="s">
        <v>356</v>
      </c>
      <c r="CN89" s="61" t="s">
        <v>356</v>
      </c>
      <c r="CP89" s="61" t="s">
        <v>356</v>
      </c>
      <c r="CR89" s="61" t="s">
        <v>356</v>
      </c>
      <c r="CZ89" s="61" t="s">
        <v>356</v>
      </c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 s="26">
        <v>184.3333333</v>
      </c>
      <c r="FM89" s="26">
        <v>184.33</v>
      </c>
      <c r="FN89" s="26">
        <v>257.7668289</v>
      </c>
      <c r="FO89"/>
      <c r="FP89"/>
      <c r="FR89" s="8"/>
      <c r="FT89" s="8"/>
      <c r="FV89" s="8"/>
      <c r="FX89" s="8"/>
      <c r="FZ89" s="8"/>
      <c r="GB89" s="8"/>
      <c r="GF89" s="8"/>
      <c r="GG89" s="36">
        <f t="shared" si="10"/>
      </c>
      <c r="GI89" s="23" t="s">
        <v>356</v>
      </c>
      <c r="GJ89" s="26"/>
      <c r="GK89" s="23" t="s">
        <v>356</v>
      </c>
      <c r="GL89" s="26"/>
      <c r="GM89" s="23" t="s">
        <v>356</v>
      </c>
      <c r="GO89" s="23" t="s">
        <v>356</v>
      </c>
      <c r="GQ89" s="23" t="s">
        <v>356</v>
      </c>
      <c r="GS89" s="23" t="s">
        <v>356</v>
      </c>
      <c r="GT89" s="36"/>
      <c r="GU89" s="36"/>
      <c r="GV89" s="23" t="s">
        <v>356</v>
      </c>
      <c r="GW89" s="36">
        <f t="shared" si="11"/>
      </c>
    </row>
    <row r="90" spans="1:205" ht="12.75">
      <c r="A90" s="37" t="s">
        <v>81</v>
      </c>
      <c r="B90" s="37" t="s">
        <v>286</v>
      </c>
      <c r="C90" s="1" t="s">
        <v>82</v>
      </c>
      <c r="D90" s="1" t="s">
        <v>83</v>
      </c>
      <c r="E90" s="1" t="s">
        <v>68</v>
      </c>
      <c r="F90" s="1" t="s">
        <v>118</v>
      </c>
      <c r="G90" s="1" t="s">
        <v>85</v>
      </c>
      <c r="H90" s="1" t="s">
        <v>84</v>
      </c>
      <c r="K90" s="1" t="s">
        <v>75</v>
      </c>
      <c r="M90" s="1" t="s">
        <v>74</v>
      </c>
      <c r="O90" s="1" t="s">
        <v>75</v>
      </c>
      <c r="P90" s="1" t="s">
        <v>75</v>
      </c>
      <c r="Q90" s="1" t="s">
        <v>75</v>
      </c>
      <c r="R90" s="1" t="s">
        <v>72</v>
      </c>
      <c r="S90" s="1" t="s">
        <v>75</v>
      </c>
      <c r="T90" s="2">
        <v>34881</v>
      </c>
      <c r="U90" s="1" t="s">
        <v>145</v>
      </c>
      <c r="V90" s="1" t="s">
        <v>129</v>
      </c>
      <c r="W90" s="10" t="s">
        <v>129</v>
      </c>
      <c r="X90" s="10"/>
      <c r="Y90" s="1">
        <v>3</v>
      </c>
      <c r="Z90" s="1">
        <v>3</v>
      </c>
      <c r="AD90" s="1">
        <v>2</v>
      </c>
      <c r="AE90" s="1" t="s">
        <v>180</v>
      </c>
      <c r="AF90" s="1" t="s">
        <v>375</v>
      </c>
      <c r="AH90" s="7">
        <v>1147.548673</v>
      </c>
      <c r="AJ90" s="7">
        <v>1409.106894</v>
      </c>
      <c r="AL90" s="7">
        <v>1349.845395</v>
      </c>
      <c r="BF90" s="7">
        <v>1302.166987</v>
      </c>
      <c r="BI90">
        <v>2</v>
      </c>
      <c r="BJ90" t="s">
        <v>180</v>
      </c>
      <c r="BK90" t="s">
        <v>287</v>
      </c>
      <c r="BL90" s="7" t="s">
        <v>356</v>
      </c>
      <c r="BM90" s="61">
        <v>99.46930926</v>
      </c>
      <c r="BN90" s="61" t="s">
        <v>356</v>
      </c>
      <c r="BO90" s="61">
        <v>99.40271226</v>
      </c>
      <c r="BP90" s="61" t="s">
        <v>356</v>
      </c>
      <c r="BQ90" s="61">
        <v>99.3484104</v>
      </c>
      <c r="BR90" s="61" t="s">
        <v>356</v>
      </c>
      <c r="BT90" s="61" t="s">
        <v>356</v>
      </c>
      <c r="BV90" s="61" t="s">
        <v>356</v>
      </c>
      <c r="CD90" s="61" t="s">
        <v>356</v>
      </c>
      <c r="CE90" s="61">
        <v>99.40749213</v>
      </c>
      <c r="CH90" s="1" t="s">
        <v>356</v>
      </c>
      <c r="CI90" s="61">
        <v>99.46930926</v>
      </c>
      <c r="CJ90" s="61" t="s">
        <v>356</v>
      </c>
      <c r="CK90" s="61">
        <v>99.40271226</v>
      </c>
      <c r="CL90" s="61" t="s">
        <v>356</v>
      </c>
      <c r="CM90" s="61">
        <v>99.3484104</v>
      </c>
      <c r="CN90" s="61" t="s">
        <v>356</v>
      </c>
      <c r="CP90" s="61" t="s">
        <v>356</v>
      </c>
      <c r="CR90" s="61" t="s">
        <v>356</v>
      </c>
      <c r="CZ90" s="61" t="s">
        <v>356</v>
      </c>
      <c r="DA90" s="61">
        <v>99.40749213</v>
      </c>
      <c r="DD90" s="7">
        <v>10420.6</v>
      </c>
      <c r="DE90" s="7">
        <v>209351.6</v>
      </c>
      <c r="DI90" s="7">
        <v>219772.1</v>
      </c>
      <c r="DK90" s="8">
        <v>216236.8</v>
      </c>
      <c r="DM90" s="8">
        <v>235917.6</v>
      </c>
      <c r="DO90" s="8">
        <v>207161.9</v>
      </c>
      <c r="EI90" s="8">
        <v>219772.1</v>
      </c>
      <c r="EJ90">
        <v>0</v>
      </c>
      <c r="EK90">
        <v>216236.8</v>
      </c>
      <c r="EL90">
        <v>0</v>
      </c>
      <c r="EM90">
        <v>235917.6</v>
      </c>
      <c r="EN90">
        <v>0</v>
      </c>
      <c r="EO90">
        <v>207161.9</v>
      </c>
      <c r="EP90" t="s">
        <v>356</v>
      </c>
      <c r="EQ90" t="s">
        <v>356</v>
      </c>
      <c r="ER90" t="s">
        <v>356</v>
      </c>
      <c r="ES90" t="s">
        <v>356</v>
      </c>
      <c r="ET90" t="s">
        <v>356</v>
      </c>
      <c r="EU90" t="s">
        <v>356</v>
      </c>
      <c r="EV90" t="s">
        <v>356</v>
      </c>
      <c r="EW90" t="s">
        <v>356</v>
      </c>
      <c r="EX90" t="s">
        <v>356</v>
      </c>
      <c r="EY90" t="s">
        <v>356</v>
      </c>
      <c r="EZ90" t="s">
        <v>356</v>
      </c>
      <c r="FA90" t="s">
        <v>356</v>
      </c>
      <c r="FB90" t="s">
        <v>356</v>
      </c>
      <c r="FC90" t="s">
        <v>356</v>
      </c>
      <c r="FD90" t="s">
        <v>356</v>
      </c>
      <c r="FE90" t="s">
        <v>356</v>
      </c>
      <c r="FF90" t="s">
        <v>356</v>
      </c>
      <c r="FG90" t="s">
        <v>356</v>
      </c>
      <c r="FH90">
        <v>0</v>
      </c>
      <c r="FI90">
        <v>219772.2</v>
      </c>
      <c r="FJ90" s="26">
        <v>165.28563743333333</v>
      </c>
      <c r="FM90" s="26">
        <v>165.29</v>
      </c>
      <c r="FN90" s="26">
        <v>141.1358972</v>
      </c>
      <c r="FO90">
        <v>2</v>
      </c>
      <c r="FP90" t="s">
        <v>180</v>
      </c>
      <c r="FR90" s="8">
        <f>AG90</f>
        <v>0</v>
      </c>
      <c r="FS90" s="23">
        <v>882.5817038320965</v>
      </c>
      <c r="FT90" s="8">
        <f>AI90</f>
        <v>0</v>
      </c>
      <c r="FU90" s="23">
        <v>1133.9490656652015</v>
      </c>
      <c r="FV90" s="8">
        <f>AK90</f>
        <v>0</v>
      </c>
      <c r="FW90" s="23">
        <v>876.1288183122163</v>
      </c>
      <c r="FX90" s="8"/>
      <c r="FZ90" s="8"/>
      <c r="GB90" s="8"/>
      <c r="GC90" s="23" t="s">
        <v>356</v>
      </c>
      <c r="GF90" s="8">
        <f t="shared" si="20"/>
        <v>0</v>
      </c>
      <c r="GG90" s="36">
        <f t="shared" si="10"/>
        <v>964.2198626031714</v>
      </c>
      <c r="GH90" s="26">
        <f>EJ90</f>
        <v>0</v>
      </c>
      <c r="GI90" s="23">
        <v>166.3081032527723</v>
      </c>
      <c r="GJ90" s="26">
        <f>EL90</f>
        <v>0</v>
      </c>
      <c r="GK90" s="23">
        <v>189.84971391932535</v>
      </c>
      <c r="GL90" s="26">
        <f>EN90</f>
        <v>0</v>
      </c>
      <c r="GM90" s="23">
        <v>134.46022132830606</v>
      </c>
      <c r="GO90" s="23" t="s">
        <v>356</v>
      </c>
      <c r="GQ90" s="23" t="s">
        <v>356</v>
      </c>
      <c r="GS90" s="23" t="s">
        <v>356</v>
      </c>
      <c r="GT90" s="36"/>
      <c r="GU90" s="36"/>
      <c r="GV90" s="23" t="s">
        <v>356</v>
      </c>
      <c r="GW90" s="36">
        <f t="shared" si="11"/>
        <v>163.53934616680124</v>
      </c>
    </row>
    <row r="91" spans="1:205" ht="12.75">
      <c r="A91" s="37" t="s">
        <v>81</v>
      </c>
      <c r="B91" s="37" t="s">
        <v>288</v>
      </c>
      <c r="C91" s="1" t="s">
        <v>82</v>
      </c>
      <c r="D91" s="1" t="s">
        <v>83</v>
      </c>
      <c r="E91" s="1" t="s">
        <v>68</v>
      </c>
      <c r="F91" s="1" t="s">
        <v>118</v>
      </c>
      <c r="G91" s="1" t="s">
        <v>85</v>
      </c>
      <c r="H91" s="1" t="s">
        <v>84</v>
      </c>
      <c r="K91" s="1" t="s">
        <v>75</v>
      </c>
      <c r="M91" s="1" t="s">
        <v>74</v>
      </c>
      <c r="O91" s="1" t="s">
        <v>75</v>
      </c>
      <c r="P91" s="1" t="s">
        <v>75</v>
      </c>
      <c r="Q91" s="1" t="s">
        <v>75</v>
      </c>
      <c r="R91" s="1" t="s">
        <v>72</v>
      </c>
      <c r="S91" s="1" t="s">
        <v>75</v>
      </c>
      <c r="T91" s="2">
        <v>33756</v>
      </c>
      <c r="U91" s="1" t="s">
        <v>289</v>
      </c>
      <c r="V91" s="1" t="s">
        <v>129</v>
      </c>
      <c r="W91" s="10" t="s">
        <v>129</v>
      </c>
      <c r="X91" s="10"/>
      <c r="Y91" s="1">
        <v>3</v>
      </c>
      <c r="Z91" s="1">
        <v>3</v>
      </c>
      <c r="AD91" s="1">
        <v>3</v>
      </c>
      <c r="AE91" s="1" t="s">
        <v>180</v>
      </c>
      <c r="AF91" s="1" t="s">
        <v>375</v>
      </c>
      <c r="AN91" s="7">
        <v>780.1010835</v>
      </c>
      <c r="AP91" s="7">
        <v>3401.930743</v>
      </c>
      <c r="AR91" s="7">
        <v>985.291971</v>
      </c>
      <c r="BF91" s="7">
        <v>1722.441266</v>
      </c>
      <c r="BI91">
        <v>3</v>
      </c>
      <c r="BJ91" t="s">
        <v>180</v>
      </c>
      <c r="BK91" t="s">
        <v>287</v>
      </c>
      <c r="BL91" s="7" t="s">
        <v>356</v>
      </c>
      <c r="BN91" s="61" t="s">
        <v>356</v>
      </c>
      <c r="BP91" s="61" t="s">
        <v>356</v>
      </c>
      <c r="BR91" s="61" t="s">
        <v>357</v>
      </c>
      <c r="BS91" s="61">
        <v>99.79898461</v>
      </c>
      <c r="BT91" s="61" t="s">
        <v>357</v>
      </c>
      <c r="BU91" s="61">
        <v>99.21887608</v>
      </c>
      <c r="BV91" s="61" t="s">
        <v>357</v>
      </c>
      <c r="BW91" s="61">
        <v>99.77070996</v>
      </c>
      <c r="CD91" s="61" t="s">
        <v>357</v>
      </c>
      <c r="CE91" s="61">
        <v>99.58770653</v>
      </c>
      <c r="CH91" s="1" t="s">
        <v>356</v>
      </c>
      <c r="CJ91" s="61" t="s">
        <v>356</v>
      </c>
      <c r="CL91" s="61" t="s">
        <v>356</v>
      </c>
      <c r="CN91" s="61" t="s">
        <v>357</v>
      </c>
      <c r="CO91" s="61">
        <v>99.79898461</v>
      </c>
      <c r="CP91" s="61" t="s">
        <v>357</v>
      </c>
      <c r="CQ91" s="61">
        <v>99.21887608</v>
      </c>
      <c r="CR91" s="61" t="s">
        <v>357</v>
      </c>
      <c r="CS91" s="61">
        <v>99.77070996</v>
      </c>
      <c r="CZ91" s="61" t="s">
        <v>357</v>
      </c>
      <c r="DA91" s="61">
        <v>99.58770653</v>
      </c>
      <c r="DE91" s="7">
        <v>416861.3</v>
      </c>
      <c r="DF91" s="7">
        <v>1746.6</v>
      </c>
      <c r="DI91" s="7">
        <v>418607.9</v>
      </c>
      <c r="DP91" s="8">
        <v>0.2</v>
      </c>
      <c r="DQ91" s="8">
        <v>388858</v>
      </c>
      <c r="DR91" s="8">
        <v>0.2</v>
      </c>
      <c r="DS91" s="8">
        <v>436390.2</v>
      </c>
      <c r="DT91" s="8">
        <v>0.2</v>
      </c>
      <c r="DU91" s="8">
        <v>430575.4</v>
      </c>
      <c r="EH91" s="8">
        <v>0.2</v>
      </c>
      <c r="EI91" s="8">
        <v>418607.9</v>
      </c>
      <c r="EK91" t="s">
        <v>356</v>
      </c>
      <c r="EL91" t="s">
        <v>356</v>
      </c>
      <c r="EM91" t="s">
        <v>356</v>
      </c>
      <c r="EN91" t="s">
        <v>356</v>
      </c>
      <c r="EO91" t="s">
        <v>356</v>
      </c>
      <c r="EP91">
        <v>0</v>
      </c>
      <c r="EQ91">
        <v>386839.4</v>
      </c>
      <c r="ER91">
        <v>0</v>
      </c>
      <c r="ES91">
        <v>434572.3</v>
      </c>
      <c r="ET91">
        <v>0</v>
      </c>
      <c r="EU91">
        <v>429172.3</v>
      </c>
      <c r="EV91" t="s">
        <v>356</v>
      </c>
      <c r="EW91" t="s">
        <v>356</v>
      </c>
      <c r="EX91" t="s">
        <v>356</v>
      </c>
      <c r="EY91" t="s">
        <v>356</v>
      </c>
      <c r="EZ91" t="s">
        <v>356</v>
      </c>
      <c r="FA91" t="s">
        <v>356</v>
      </c>
      <c r="FB91" t="s">
        <v>356</v>
      </c>
      <c r="FC91" t="s">
        <v>356</v>
      </c>
      <c r="FD91" t="s">
        <v>356</v>
      </c>
      <c r="FE91" t="s">
        <v>356</v>
      </c>
      <c r="FF91" t="s">
        <v>356</v>
      </c>
      <c r="FG91" t="s">
        <v>356</v>
      </c>
      <c r="FH91">
        <v>0</v>
      </c>
      <c r="FI91">
        <v>416861.3</v>
      </c>
      <c r="FJ91" s="26">
        <v>179.50690768333334</v>
      </c>
      <c r="FM91" s="26">
        <v>179.51</v>
      </c>
      <c r="FN91" s="26">
        <v>195.6013272</v>
      </c>
      <c r="FO91">
        <v>3</v>
      </c>
      <c r="FP91" t="s">
        <v>180</v>
      </c>
      <c r="FR91" s="8"/>
      <c r="FT91" s="8"/>
      <c r="FV91" s="8"/>
      <c r="FW91" s="23" t="s">
        <v>356</v>
      </c>
      <c r="FX91" s="8">
        <f>AM91</f>
        <v>0</v>
      </c>
      <c r="FY91" s="23">
        <v>709.9916166875339</v>
      </c>
      <c r="FZ91" s="8">
        <f>AO91</f>
        <v>0</v>
      </c>
      <c r="GA91" s="23">
        <v>3117.9214172273464</v>
      </c>
      <c r="GB91" s="8">
        <f>AQ91</f>
        <v>0</v>
      </c>
      <c r="GC91" s="23">
        <v>873.0193781490563</v>
      </c>
      <c r="GF91" s="8">
        <f t="shared" si="20"/>
        <v>0</v>
      </c>
      <c r="GG91" s="36">
        <f t="shared" si="10"/>
        <v>1566.977470687979</v>
      </c>
      <c r="GI91" s="23" t="s">
        <v>356</v>
      </c>
      <c r="GJ91" s="26"/>
      <c r="GK91" s="23" t="s">
        <v>356</v>
      </c>
      <c r="GL91" s="26"/>
      <c r="GM91" s="23" t="s">
        <v>356</v>
      </c>
      <c r="GN91" s="26">
        <f>EP91</f>
        <v>0</v>
      </c>
      <c r="GO91" s="23">
        <v>353.20261632084583</v>
      </c>
      <c r="GP91" s="26">
        <f>ER91</f>
        <v>0</v>
      </c>
      <c r="GQ91" s="23">
        <v>399.158358538982</v>
      </c>
      <c r="GR91" s="26">
        <f>ET91</f>
        <v>0</v>
      </c>
      <c r="GS91" s="23">
        <v>380.74893185463924</v>
      </c>
      <c r="GT91" s="36"/>
      <c r="GU91" s="36"/>
      <c r="GV91" s="23" t="s">
        <v>356</v>
      </c>
      <c r="GW91" s="36">
        <f t="shared" si="11"/>
        <v>377.7033022381557</v>
      </c>
    </row>
    <row r="92" spans="1:205" ht="12.75">
      <c r="A92" s="37" t="s">
        <v>371</v>
      </c>
      <c r="B92" s="37" t="s">
        <v>127</v>
      </c>
      <c r="C92" s="1" t="s">
        <v>91</v>
      </c>
      <c r="D92" s="1" t="s">
        <v>92</v>
      </c>
      <c r="E92" s="1" t="s">
        <v>68</v>
      </c>
      <c r="F92" s="1" t="s">
        <v>118</v>
      </c>
      <c r="G92" s="1" t="s">
        <v>85</v>
      </c>
      <c r="H92" s="1" t="s">
        <v>88</v>
      </c>
      <c r="K92" s="1" t="s">
        <v>75</v>
      </c>
      <c r="M92" s="1" t="s">
        <v>74</v>
      </c>
      <c r="O92" s="1" t="s">
        <v>75</v>
      </c>
      <c r="P92" s="1" t="s">
        <v>75</v>
      </c>
      <c r="Q92" s="1" t="s">
        <v>75</v>
      </c>
      <c r="R92" s="1" t="s">
        <v>72</v>
      </c>
      <c r="S92" s="1" t="s">
        <v>75</v>
      </c>
      <c r="T92" s="2">
        <v>34858</v>
      </c>
      <c r="U92" s="1" t="s">
        <v>128</v>
      </c>
      <c r="V92" s="1" t="s">
        <v>129</v>
      </c>
      <c r="W92" s="1" t="s">
        <v>129</v>
      </c>
      <c r="Y92" s="1">
        <v>3</v>
      </c>
      <c r="Z92" s="1">
        <v>3</v>
      </c>
      <c r="AD92" s="1">
        <v>1</v>
      </c>
      <c r="AE92" s="1" t="s">
        <v>180</v>
      </c>
      <c r="AF92" s="1" t="s">
        <v>372</v>
      </c>
      <c r="AH92" s="7">
        <v>8.99829068</v>
      </c>
      <c r="AJ92" s="7">
        <v>63.0988023</v>
      </c>
      <c r="AL92" s="7">
        <v>13.54611127</v>
      </c>
      <c r="BF92" s="7">
        <v>28.54773475</v>
      </c>
      <c r="BI92">
        <v>1</v>
      </c>
      <c r="BJ92" t="s">
        <v>180</v>
      </c>
      <c r="BK92"/>
      <c r="BL92" s="7" t="s">
        <v>356</v>
      </c>
      <c r="BM92" s="61">
        <v>99.99580562</v>
      </c>
      <c r="BN92" s="61" t="s">
        <v>356</v>
      </c>
      <c r="BO92" s="61">
        <v>99.96772205</v>
      </c>
      <c r="BP92" s="61" t="s">
        <v>356</v>
      </c>
      <c r="BQ92" s="61">
        <v>99.99528144</v>
      </c>
      <c r="BR92" s="61" t="s">
        <v>356</v>
      </c>
      <c r="BT92" s="61" t="s">
        <v>356</v>
      </c>
      <c r="BV92" s="61" t="s">
        <v>356</v>
      </c>
      <c r="CD92" s="61" t="s">
        <v>356</v>
      </c>
      <c r="CE92" s="61">
        <v>99.98771434</v>
      </c>
      <c r="CH92" s="1" t="s">
        <v>356</v>
      </c>
      <c r="CI92" s="61">
        <v>99.99580562</v>
      </c>
      <c r="CJ92" s="61" t="s">
        <v>356</v>
      </c>
      <c r="CK92" s="61">
        <v>99.96772205</v>
      </c>
      <c r="CL92" s="61" t="s">
        <v>356</v>
      </c>
      <c r="CM92" s="61">
        <v>99.99528144</v>
      </c>
      <c r="CN92" s="61" t="s">
        <v>356</v>
      </c>
      <c r="CP92" s="61" t="s">
        <v>356</v>
      </c>
      <c r="CR92" s="61" t="s">
        <v>356</v>
      </c>
      <c r="CZ92" s="61" t="s">
        <v>356</v>
      </c>
      <c r="DA92" s="61">
        <v>99.98771434</v>
      </c>
      <c r="DD92" s="7">
        <v>232366.4</v>
      </c>
      <c r="DI92" s="7">
        <v>232366.4</v>
      </c>
      <c r="DK92" s="8">
        <v>214532.1</v>
      </c>
      <c r="DM92" s="8">
        <v>195485.8</v>
      </c>
      <c r="DO92" s="8">
        <v>287081.3</v>
      </c>
      <c r="EI92" s="8">
        <v>232366.4</v>
      </c>
      <c r="EJ92">
        <v>0</v>
      </c>
      <c r="EK92">
        <v>214532.1</v>
      </c>
      <c r="EL92">
        <v>0</v>
      </c>
      <c r="EM92">
        <v>195485.8</v>
      </c>
      <c r="EN92">
        <v>0</v>
      </c>
      <c r="EO92">
        <v>287081.3</v>
      </c>
      <c r="EP92" t="s">
        <v>356</v>
      </c>
      <c r="EQ92" t="s">
        <v>356</v>
      </c>
      <c r="ER92" t="s">
        <v>356</v>
      </c>
      <c r="ES92" t="s">
        <v>356</v>
      </c>
      <c r="ET92" t="s">
        <v>356</v>
      </c>
      <c r="EU92" t="s">
        <v>356</v>
      </c>
      <c r="EV92" t="s">
        <v>356</v>
      </c>
      <c r="EW92" t="s">
        <v>356</v>
      </c>
      <c r="EX92" t="s">
        <v>356</v>
      </c>
      <c r="EY92" t="s">
        <v>356</v>
      </c>
      <c r="EZ92" t="s">
        <v>356</v>
      </c>
      <c r="FA92" t="s">
        <v>356</v>
      </c>
      <c r="FB92" t="s">
        <v>356</v>
      </c>
      <c r="FC92" t="s">
        <v>356</v>
      </c>
      <c r="FD92" t="s">
        <v>356</v>
      </c>
      <c r="FE92" t="s">
        <v>356</v>
      </c>
      <c r="FF92" t="s">
        <v>356</v>
      </c>
      <c r="FG92" t="s">
        <v>356</v>
      </c>
      <c r="FH92">
        <v>0</v>
      </c>
      <c r="FI92">
        <v>232366.4</v>
      </c>
      <c r="FJ92" s="26">
        <v>207.49489756666665</v>
      </c>
      <c r="FM92" s="26">
        <v>207.49</v>
      </c>
      <c r="FN92" s="26">
        <v>265.1408571</v>
      </c>
      <c r="FO92">
        <v>1</v>
      </c>
      <c r="FP92" t="s">
        <v>180</v>
      </c>
      <c r="FR92" s="8">
        <f>AG92</f>
        <v>0</v>
      </c>
      <c r="FS92" s="23">
        <v>10.174426757697123</v>
      </c>
      <c r="FT92" s="8">
        <f>AI92</f>
        <v>0</v>
      </c>
      <c r="FU92" s="23">
        <v>69.83175589613053</v>
      </c>
      <c r="FV92" s="8">
        <f>AK92</f>
        <v>0</v>
      </c>
      <c r="FW92" s="23">
        <v>13.555450812088605</v>
      </c>
      <c r="FX92" s="8"/>
      <c r="FZ92" s="8"/>
      <c r="GB92" s="8"/>
      <c r="GF92" s="8">
        <f t="shared" si="20"/>
        <v>0</v>
      </c>
      <c r="GG92" s="36">
        <f t="shared" si="10"/>
        <v>31.18721115530542</v>
      </c>
      <c r="GH92" s="26">
        <f>EJ92</f>
        <v>0</v>
      </c>
      <c r="GI92" s="23">
        <v>242.57284169994213</v>
      </c>
      <c r="GJ92" s="26">
        <f>EL92</f>
        <v>0</v>
      </c>
      <c r="GK92" s="23">
        <v>216.34507735511002</v>
      </c>
      <c r="GL92" s="26">
        <f>EN92</f>
        <v>0</v>
      </c>
      <c r="GM92" s="23">
        <v>287.27939905579035</v>
      </c>
      <c r="GO92" s="23" t="s">
        <v>356</v>
      </c>
      <c r="GQ92" s="23" t="s">
        <v>356</v>
      </c>
      <c r="GS92" s="23" t="s">
        <v>356</v>
      </c>
      <c r="GT92" s="36"/>
      <c r="GU92" s="36"/>
      <c r="GV92" s="23" t="s">
        <v>356</v>
      </c>
      <c r="GW92" s="36">
        <f t="shared" si="11"/>
        <v>248.73243937028084</v>
      </c>
    </row>
    <row r="93" spans="176:188" ht="12.75">
      <c r="FT93"/>
      <c r="FV93"/>
      <c r="FX93"/>
      <c r="FZ93"/>
      <c r="GB93"/>
      <c r="GF93" s="8">
        <f aca="true" t="shared" si="21" ref="GF93:GF102">IF(BE93="","",BE93)</f>
      </c>
    </row>
    <row r="94" spans="176:188" ht="12.75">
      <c r="FT94"/>
      <c r="FV94"/>
      <c r="FX94"/>
      <c r="FZ94"/>
      <c r="GB94"/>
      <c r="GF94" s="8">
        <f t="shared" si="21"/>
      </c>
    </row>
    <row r="95" spans="1:188" ht="12.75">
      <c r="A95" s="98" t="s">
        <v>417</v>
      </c>
      <c r="FT95"/>
      <c r="FV95"/>
      <c r="FX95"/>
      <c r="FZ95"/>
      <c r="GB95"/>
      <c r="GF95" s="8">
        <f t="shared" si="21"/>
      </c>
    </row>
    <row r="96" spans="1:205" ht="12.75">
      <c r="A96" s="37">
        <v>205</v>
      </c>
      <c r="B96" s="37" t="s">
        <v>138</v>
      </c>
      <c r="C96" s="1" t="s">
        <v>100</v>
      </c>
      <c r="D96" s="1" t="s">
        <v>101</v>
      </c>
      <c r="E96" s="1" t="s">
        <v>68</v>
      </c>
      <c r="F96" s="1" t="s">
        <v>118</v>
      </c>
      <c r="G96" s="1" t="s">
        <v>85</v>
      </c>
      <c r="H96" s="1" t="s">
        <v>88</v>
      </c>
      <c r="K96" s="1" t="s">
        <v>75</v>
      </c>
      <c r="M96" s="1" t="s">
        <v>74</v>
      </c>
      <c r="O96" s="1" t="s">
        <v>75</v>
      </c>
      <c r="P96" s="1" t="s">
        <v>75</v>
      </c>
      <c r="Q96" s="1" t="s">
        <v>75</v>
      </c>
      <c r="R96" s="1" t="s">
        <v>72</v>
      </c>
      <c r="S96" s="1" t="s">
        <v>75</v>
      </c>
      <c r="T96" s="2">
        <v>36526</v>
      </c>
      <c r="U96" s="1" t="s">
        <v>139</v>
      </c>
      <c r="V96" s="1" t="s">
        <v>116</v>
      </c>
      <c r="W96" s="10" t="s">
        <v>116</v>
      </c>
      <c r="X96" s="10"/>
      <c r="Y96" s="1">
        <v>3</v>
      </c>
      <c r="Z96" s="1">
        <v>3</v>
      </c>
      <c r="AD96" s="1">
        <v>1</v>
      </c>
      <c r="AE96" s="1" t="s">
        <v>413</v>
      </c>
      <c r="AH96" s="7">
        <v>204.8256757</v>
      </c>
      <c r="AJ96" s="7">
        <v>231.194702</v>
      </c>
      <c r="AL96" s="7">
        <v>253.8821192</v>
      </c>
      <c r="BF96" s="7">
        <v>229.967499</v>
      </c>
      <c r="BI96">
        <v>1</v>
      </c>
      <c r="BJ96" t="s">
        <v>413</v>
      </c>
      <c r="BK96"/>
      <c r="BL96" s="7" t="s">
        <v>356</v>
      </c>
      <c r="BM96" s="61">
        <v>99.83587528</v>
      </c>
      <c r="BN96" s="61" t="s">
        <v>356</v>
      </c>
      <c r="BO96" s="61">
        <v>99.80866703</v>
      </c>
      <c r="BP96" s="61" t="s">
        <v>356</v>
      </c>
      <c r="BQ96" s="61">
        <v>99.78560929</v>
      </c>
      <c r="BR96" s="61" t="s">
        <v>356</v>
      </c>
      <c r="BT96" s="61" t="s">
        <v>356</v>
      </c>
      <c r="BV96" s="61" t="s">
        <v>356</v>
      </c>
      <c r="CD96" s="61" t="s">
        <v>356</v>
      </c>
      <c r="CE96" s="61">
        <v>99.81042161</v>
      </c>
      <c r="CH96" s="1" t="s">
        <v>356</v>
      </c>
      <c r="CI96" s="61">
        <v>99.83587528</v>
      </c>
      <c r="CJ96" s="61" t="s">
        <v>356</v>
      </c>
      <c r="CK96" s="61">
        <v>99.80866703</v>
      </c>
      <c r="CL96" s="61" t="s">
        <v>356</v>
      </c>
      <c r="CM96" s="61">
        <v>99.78560929</v>
      </c>
      <c r="CN96" s="61" t="s">
        <v>356</v>
      </c>
      <c r="CP96" s="61" t="s">
        <v>356</v>
      </c>
      <c r="CR96" s="61" t="s">
        <v>356</v>
      </c>
      <c r="CZ96" s="61" t="s">
        <v>356</v>
      </c>
      <c r="DA96" s="61">
        <v>99.81042161</v>
      </c>
      <c r="DD96" s="7">
        <v>2292.5</v>
      </c>
      <c r="DE96" s="7">
        <v>98985.8</v>
      </c>
      <c r="DF96" s="7">
        <v>19881.5</v>
      </c>
      <c r="DG96" s="7">
        <v>144.9</v>
      </c>
      <c r="DI96" s="7">
        <v>121304.7</v>
      </c>
      <c r="DK96" s="8">
        <v>124798.8</v>
      </c>
      <c r="DM96" s="8">
        <v>120833.7</v>
      </c>
      <c r="DO96" s="8">
        <v>118420.3</v>
      </c>
      <c r="EI96" s="8">
        <v>121304.7</v>
      </c>
      <c r="FJ96" s="26">
        <v>208.8766446</v>
      </c>
      <c r="FK96" s="26">
        <v>100.5050044</v>
      </c>
      <c r="FM96" s="26">
        <v>309</v>
      </c>
      <c r="FN96" s="26">
        <v>437.6984127</v>
      </c>
      <c r="FO96">
        <v>1</v>
      </c>
      <c r="FP96" t="s">
        <v>413</v>
      </c>
      <c r="FS96" s="23">
        <v>354.3300560738787</v>
      </c>
      <c r="FT96"/>
      <c r="FU96" s="23">
        <v>282.9919177981551</v>
      </c>
      <c r="FV96"/>
      <c r="FW96" s="23">
        <v>406.02141786140197</v>
      </c>
      <c r="FX96"/>
      <c r="FY96" s="23" t="s">
        <v>356</v>
      </c>
      <c r="FZ96"/>
      <c r="GA96" s="23" t="s">
        <v>356</v>
      </c>
      <c r="GB96"/>
      <c r="GC96" s="23" t="s">
        <v>356</v>
      </c>
      <c r="GF96" s="8">
        <f t="shared" si="21"/>
      </c>
      <c r="GG96" s="36">
        <f aca="true" t="shared" si="22" ref="GG96:GG102">IF(SUM(FS96,FU96,FW96,FY96,GA96,GC96)=0,"",AVERAGE(FS96,FU96,FW96,FY96,GA96,GC96))</f>
        <v>347.7811305778119</v>
      </c>
      <c r="GI96" s="23">
        <v>215.89072997283444</v>
      </c>
      <c r="GK96" s="23">
        <v>147.9054643839731</v>
      </c>
      <c r="GM96" s="23">
        <v>189.38386736132142</v>
      </c>
      <c r="GO96" s="23" t="s">
        <v>356</v>
      </c>
      <c r="GQ96" s="23" t="s">
        <v>356</v>
      </c>
      <c r="GS96" s="23" t="s">
        <v>356</v>
      </c>
      <c r="GT96" s="36"/>
      <c r="GU96" s="36"/>
      <c r="GV96" s="23" t="s">
        <v>356</v>
      </c>
      <c r="GW96" s="36">
        <f aca="true" t="shared" si="23" ref="GW96:GW102">IF(SUM(GI96,GK96,GM96,GO96,GQ96,GS96)=0,"",AVERAGE(GI96,GK96,GM96,GO96,GQ96,GS96))</f>
        <v>184.393353906043</v>
      </c>
    </row>
    <row r="97" spans="1:205" ht="12.75">
      <c r="A97" s="37">
        <v>205</v>
      </c>
      <c r="B97" s="37" t="s">
        <v>219</v>
      </c>
      <c r="C97" s="1" t="s">
        <v>100</v>
      </c>
      <c r="D97" s="1" t="s">
        <v>101</v>
      </c>
      <c r="E97" s="1" t="s">
        <v>68</v>
      </c>
      <c r="F97" s="1" t="s">
        <v>118</v>
      </c>
      <c r="G97" s="1" t="s">
        <v>85</v>
      </c>
      <c r="H97" s="1" t="s">
        <v>88</v>
      </c>
      <c r="K97" s="1" t="s">
        <v>75</v>
      </c>
      <c r="M97" s="1" t="s">
        <v>74</v>
      </c>
      <c r="O97" s="1" t="s">
        <v>75</v>
      </c>
      <c r="P97" s="1" t="s">
        <v>75</v>
      </c>
      <c r="Q97" s="1" t="s">
        <v>75</v>
      </c>
      <c r="R97" s="1" t="s">
        <v>72</v>
      </c>
      <c r="S97" s="1" t="s">
        <v>75</v>
      </c>
      <c r="T97" s="2">
        <v>34851</v>
      </c>
      <c r="U97" s="1" t="s">
        <v>220</v>
      </c>
      <c r="V97" s="1" t="s">
        <v>116</v>
      </c>
      <c r="W97" s="10" t="s">
        <v>116</v>
      </c>
      <c r="X97" s="10"/>
      <c r="Y97" s="1">
        <v>3</v>
      </c>
      <c r="Z97" s="1">
        <v>3</v>
      </c>
      <c r="AD97" s="1">
        <v>2</v>
      </c>
      <c r="AE97" s="1" t="s">
        <v>413</v>
      </c>
      <c r="AH97" s="7">
        <v>86.36</v>
      </c>
      <c r="AJ97" s="7">
        <v>73.89</v>
      </c>
      <c r="AL97" s="7">
        <v>67.41</v>
      </c>
      <c r="BF97" s="7">
        <v>75.88666667</v>
      </c>
      <c r="BI97">
        <v>2</v>
      </c>
      <c r="BJ97" t="s">
        <v>413</v>
      </c>
      <c r="BK97"/>
      <c r="BL97" s="7" t="s">
        <v>356</v>
      </c>
      <c r="BM97" s="61">
        <v>99.94064564</v>
      </c>
      <c r="BN97" s="61" t="s">
        <v>356</v>
      </c>
      <c r="BO97" s="61">
        <v>99.94688846</v>
      </c>
      <c r="BP97" s="61" t="s">
        <v>356</v>
      </c>
      <c r="BQ97" s="61">
        <v>99.94996675</v>
      </c>
      <c r="BR97" s="61" t="s">
        <v>356</v>
      </c>
      <c r="BT97" s="61" t="s">
        <v>356</v>
      </c>
      <c r="BV97" s="61" t="s">
        <v>356</v>
      </c>
      <c r="CD97" s="61" t="s">
        <v>356</v>
      </c>
      <c r="CE97" s="61">
        <v>99.94571144</v>
      </c>
      <c r="CH97" s="1" t="s">
        <v>356</v>
      </c>
      <c r="CI97" s="61">
        <v>99.94064564</v>
      </c>
      <c r="CJ97" s="61" t="s">
        <v>356</v>
      </c>
      <c r="CK97" s="61">
        <v>99.94688846</v>
      </c>
      <c r="CL97" s="61" t="s">
        <v>356</v>
      </c>
      <c r="CM97" s="61">
        <v>99.94996675</v>
      </c>
      <c r="CN97" s="61" t="s">
        <v>356</v>
      </c>
      <c r="CP97" s="61" t="s">
        <v>356</v>
      </c>
      <c r="CR97" s="61" t="s">
        <v>356</v>
      </c>
      <c r="CZ97" s="61" t="s">
        <v>356</v>
      </c>
      <c r="DA97" s="61">
        <v>99.94571144</v>
      </c>
      <c r="DE97" s="7">
        <v>135841.9</v>
      </c>
      <c r="DF97" s="7">
        <v>3473.8</v>
      </c>
      <c r="DG97" s="7">
        <v>468.2</v>
      </c>
      <c r="DI97" s="7">
        <v>139783.9</v>
      </c>
      <c r="DK97" s="8">
        <v>145499</v>
      </c>
      <c r="DM97" s="8">
        <v>139122.3</v>
      </c>
      <c r="DO97" s="8">
        <v>134730.4</v>
      </c>
      <c r="EI97" s="8">
        <v>139783.9</v>
      </c>
      <c r="FJ97" s="26">
        <v>163</v>
      </c>
      <c r="FK97" s="26">
        <v>146.33333333333334</v>
      </c>
      <c r="FM97" s="26">
        <v>309.33</v>
      </c>
      <c r="FN97" s="26">
        <v>390.6018695</v>
      </c>
      <c r="FO97">
        <v>2</v>
      </c>
      <c r="FP97" t="s">
        <v>413</v>
      </c>
      <c r="FS97" s="23">
        <v>158.97786713944964</v>
      </c>
      <c r="FT97"/>
      <c r="FU97" s="23">
        <v>140.0747791912126</v>
      </c>
      <c r="FV97"/>
      <c r="FW97" s="23">
        <v>134.3861449482483</v>
      </c>
      <c r="FX97"/>
      <c r="FY97" s="23" t="s">
        <v>356</v>
      </c>
      <c r="FZ97"/>
      <c r="GA97" s="23" t="s">
        <v>356</v>
      </c>
      <c r="GB97"/>
      <c r="GC97" s="23" t="s">
        <v>356</v>
      </c>
      <c r="GF97" s="8">
        <f t="shared" si="21"/>
      </c>
      <c r="GG97" s="36">
        <f t="shared" si="22"/>
        <v>144.47959709297018</v>
      </c>
      <c r="GI97" s="23">
        <v>267.8453059546908</v>
      </c>
      <c r="GK97" s="23">
        <v>263.73699424118365</v>
      </c>
      <c r="GM97" s="23">
        <v>268.5936751025616</v>
      </c>
      <c r="GO97" s="23" t="s">
        <v>356</v>
      </c>
      <c r="GQ97" s="23" t="s">
        <v>356</v>
      </c>
      <c r="GS97" s="23" t="s">
        <v>356</v>
      </c>
      <c r="GT97" s="36"/>
      <c r="GU97" s="36"/>
      <c r="GV97" s="23" t="s">
        <v>356</v>
      </c>
      <c r="GW97" s="36">
        <f t="shared" si="23"/>
        <v>266.72532509947865</v>
      </c>
    </row>
    <row r="98" spans="1:205" ht="12.75">
      <c r="A98" s="37">
        <v>205</v>
      </c>
      <c r="B98" s="37" t="s">
        <v>187</v>
      </c>
      <c r="C98" s="1" t="s">
        <v>100</v>
      </c>
      <c r="D98" s="1" t="s">
        <v>101</v>
      </c>
      <c r="E98" s="1" t="s">
        <v>68</v>
      </c>
      <c r="F98" s="1" t="s">
        <v>118</v>
      </c>
      <c r="G98" s="1" t="s">
        <v>85</v>
      </c>
      <c r="H98" s="1" t="s">
        <v>88</v>
      </c>
      <c r="K98" s="1" t="s">
        <v>75</v>
      </c>
      <c r="M98" s="1" t="s">
        <v>74</v>
      </c>
      <c r="O98" s="1" t="s">
        <v>75</v>
      </c>
      <c r="P98" s="1" t="s">
        <v>75</v>
      </c>
      <c r="Q98" s="1" t="s">
        <v>75</v>
      </c>
      <c r="R98" s="1" t="s">
        <v>72</v>
      </c>
      <c r="S98" s="1" t="s">
        <v>75</v>
      </c>
      <c r="T98" s="2">
        <v>34851</v>
      </c>
      <c r="U98" s="1" t="s">
        <v>188</v>
      </c>
      <c r="V98" s="1" t="s">
        <v>167</v>
      </c>
      <c r="AD98" s="1">
        <v>3</v>
      </c>
      <c r="AE98" s="1" t="s">
        <v>167</v>
      </c>
      <c r="AH98" s="7">
        <v>29.78258941</v>
      </c>
      <c r="AJ98" s="7">
        <v>16.49704251</v>
      </c>
      <c r="AL98" s="7">
        <v>16.56647701</v>
      </c>
      <c r="BF98" s="7">
        <v>20.94870297</v>
      </c>
      <c r="BI98"/>
      <c r="BJ98"/>
      <c r="BK98"/>
      <c r="BL98" s="7" t="s">
        <v>356</v>
      </c>
      <c r="BN98" s="61" t="s">
        <v>356</v>
      </c>
      <c r="BP98" s="61" t="s">
        <v>356</v>
      </c>
      <c r="BR98" s="61" t="s">
        <v>356</v>
      </c>
      <c r="BT98" s="61" t="s">
        <v>356</v>
      </c>
      <c r="BV98" s="61" t="s">
        <v>356</v>
      </c>
      <c r="CD98" s="61" t="s">
        <v>356</v>
      </c>
      <c r="CH98" s="1" t="s">
        <v>356</v>
      </c>
      <c r="CJ98" s="61" t="s">
        <v>356</v>
      </c>
      <c r="CL98" s="61" t="s">
        <v>356</v>
      </c>
      <c r="CN98" s="61" t="s">
        <v>356</v>
      </c>
      <c r="CP98" s="61" t="s">
        <v>356</v>
      </c>
      <c r="CR98" s="61" t="s">
        <v>356</v>
      </c>
      <c r="CZ98" s="61" t="s">
        <v>356</v>
      </c>
      <c r="FJ98" s="26">
        <v>0</v>
      </c>
      <c r="FO98"/>
      <c r="FP98"/>
      <c r="FS98" s="23" t="s">
        <v>356</v>
      </c>
      <c r="FT98"/>
      <c r="FU98" s="23" t="s">
        <v>356</v>
      </c>
      <c r="FV98"/>
      <c r="FW98" s="23" t="s">
        <v>356</v>
      </c>
      <c r="FX98"/>
      <c r="FY98" s="23" t="s">
        <v>356</v>
      </c>
      <c r="FZ98"/>
      <c r="GA98" s="23" t="s">
        <v>356</v>
      </c>
      <c r="GB98"/>
      <c r="GC98" s="23" t="s">
        <v>356</v>
      </c>
      <c r="GF98" s="8">
        <f t="shared" si="21"/>
      </c>
      <c r="GG98" s="36">
        <f t="shared" si="22"/>
      </c>
      <c r="GI98" s="23" t="s">
        <v>356</v>
      </c>
      <c r="GK98" s="23" t="s">
        <v>356</v>
      </c>
      <c r="GM98" s="23" t="s">
        <v>356</v>
      </c>
      <c r="GO98" s="23" t="s">
        <v>356</v>
      </c>
      <c r="GQ98" s="23" t="s">
        <v>356</v>
      </c>
      <c r="GS98" s="23" t="s">
        <v>356</v>
      </c>
      <c r="GT98" s="36"/>
      <c r="GU98" s="36"/>
      <c r="GV98" s="23" t="s">
        <v>356</v>
      </c>
      <c r="GW98" s="36">
        <f t="shared" si="23"/>
      </c>
    </row>
    <row r="99" spans="1:205" ht="12.75">
      <c r="A99" s="37">
        <v>205</v>
      </c>
      <c r="B99" s="37" t="s">
        <v>283</v>
      </c>
      <c r="C99" s="1" t="s">
        <v>100</v>
      </c>
      <c r="D99" s="1" t="s">
        <v>101</v>
      </c>
      <c r="E99" s="1" t="s">
        <v>68</v>
      </c>
      <c r="F99" s="1" t="s">
        <v>118</v>
      </c>
      <c r="G99" s="1" t="s">
        <v>85</v>
      </c>
      <c r="H99" s="1" t="s">
        <v>88</v>
      </c>
      <c r="K99" s="1" t="s">
        <v>75</v>
      </c>
      <c r="M99" s="1" t="s">
        <v>74</v>
      </c>
      <c r="O99" s="1" t="s">
        <v>75</v>
      </c>
      <c r="P99" s="1" t="s">
        <v>75</v>
      </c>
      <c r="Q99" s="1" t="s">
        <v>75</v>
      </c>
      <c r="R99" s="1" t="s">
        <v>72</v>
      </c>
      <c r="S99" s="1" t="s">
        <v>75</v>
      </c>
      <c r="T99" s="2">
        <v>33756</v>
      </c>
      <c r="U99" s="1" t="s">
        <v>258</v>
      </c>
      <c r="V99" s="1" t="s">
        <v>129</v>
      </c>
      <c r="W99" s="10" t="s">
        <v>129</v>
      </c>
      <c r="X99" s="10"/>
      <c r="Y99" s="1">
        <v>3</v>
      </c>
      <c r="Z99" s="1">
        <v>3</v>
      </c>
      <c r="AD99" s="1">
        <v>4</v>
      </c>
      <c r="AE99" s="1" t="s">
        <v>413</v>
      </c>
      <c r="AH99" s="7">
        <v>545.9673271</v>
      </c>
      <c r="AJ99" s="7">
        <v>1412.888149</v>
      </c>
      <c r="AL99" s="7">
        <v>1521.883345</v>
      </c>
      <c r="BF99" s="7">
        <v>1160.246274</v>
      </c>
      <c r="BI99">
        <v>4</v>
      </c>
      <c r="BJ99" t="s">
        <v>413</v>
      </c>
      <c r="BK99"/>
      <c r="BL99" s="7" t="s">
        <v>356</v>
      </c>
      <c r="BM99" s="61">
        <v>99.60078055</v>
      </c>
      <c r="BN99" s="61" t="s">
        <v>356</v>
      </c>
      <c r="BO99" s="61">
        <v>98.96339143</v>
      </c>
      <c r="BP99" s="61" t="s">
        <v>356</v>
      </c>
      <c r="BQ99" s="61">
        <v>99.00362549</v>
      </c>
      <c r="BR99" s="61" t="s">
        <v>356</v>
      </c>
      <c r="BT99" s="61" t="s">
        <v>356</v>
      </c>
      <c r="BV99" s="61" t="s">
        <v>356</v>
      </c>
      <c r="CD99" s="61" t="s">
        <v>356</v>
      </c>
      <c r="CE99" s="61">
        <v>99.18254118</v>
      </c>
      <c r="CH99" s="1" t="s">
        <v>356</v>
      </c>
      <c r="CI99" s="61">
        <v>99.60078055</v>
      </c>
      <c r="CJ99" s="61" t="s">
        <v>356</v>
      </c>
      <c r="CK99" s="61">
        <v>98.96339143</v>
      </c>
      <c r="CL99" s="61" t="s">
        <v>356</v>
      </c>
      <c r="CM99" s="61">
        <v>99.00362549</v>
      </c>
      <c r="CN99" s="61" t="s">
        <v>356</v>
      </c>
      <c r="CP99" s="61" t="s">
        <v>356</v>
      </c>
      <c r="CR99" s="61" t="s">
        <v>356</v>
      </c>
      <c r="CZ99" s="61" t="s">
        <v>356</v>
      </c>
      <c r="DA99" s="61">
        <v>99.18254118</v>
      </c>
      <c r="DD99" s="7">
        <v>15292</v>
      </c>
      <c r="DE99" s="7">
        <v>122920.6</v>
      </c>
      <c r="DF99" s="7">
        <v>3527.4</v>
      </c>
      <c r="DG99" s="7">
        <v>193.4</v>
      </c>
      <c r="DI99" s="7">
        <v>141933.3</v>
      </c>
      <c r="DK99" s="8">
        <v>136758.7</v>
      </c>
      <c r="DM99" s="8">
        <v>136299.1</v>
      </c>
      <c r="DO99" s="8">
        <v>152742.1</v>
      </c>
      <c r="EI99" s="8">
        <v>141933.3</v>
      </c>
      <c r="FJ99" s="26">
        <v>172.99333333333334</v>
      </c>
      <c r="FK99" s="26">
        <v>74.2</v>
      </c>
      <c r="FM99" s="26">
        <v>247.19</v>
      </c>
      <c r="FN99" s="26">
        <v>407.7228395</v>
      </c>
      <c r="FO99">
        <v>4</v>
      </c>
      <c r="FP99" t="s">
        <v>413</v>
      </c>
      <c r="FS99" s="23">
        <v>1072.5435972994126</v>
      </c>
      <c r="FT99"/>
      <c r="FU99" s="23">
        <v>2955.923203033933</v>
      </c>
      <c r="FV99"/>
      <c r="FW99" s="23">
        <v>3092.8129917876804</v>
      </c>
      <c r="FX99"/>
      <c r="FY99" s="23" t="s">
        <v>356</v>
      </c>
      <c r="FZ99"/>
      <c r="GA99" s="23" t="s">
        <v>356</v>
      </c>
      <c r="GB99"/>
      <c r="GC99" s="23" t="s">
        <v>356</v>
      </c>
      <c r="GF99" s="8">
        <f t="shared" si="21"/>
      </c>
      <c r="GG99" s="36">
        <f t="shared" si="22"/>
        <v>2373.7599307070086</v>
      </c>
      <c r="GI99" s="23">
        <v>268.6601560368369</v>
      </c>
      <c r="GK99" s="23">
        <v>285.1532669688364</v>
      </c>
      <c r="GM99" s="23">
        <v>310.4066754766433</v>
      </c>
      <c r="GO99" s="23" t="s">
        <v>356</v>
      </c>
      <c r="GQ99" s="23" t="s">
        <v>356</v>
      </c>
      <c r="GS99" s="23" t="s">
        <v>356</v>
      </c>
      <c r="GT99" s="36"/>
      <c r="GU99" s="36"/>
      <c r="GV99" s="23" t="s">
        <v>356</v>
      </c>
      <c r="GW99" s="36">
        <f t="shared" si="23"/>
        <v>288.0733661607722</v>
      </c>
    </row>
    <row r="100" spans="1:205" ht="12.75">
      <c r="A100" s="37">
        <v>206</v>
      </c>
      <c r="B100" s="37" t="s">
        <v>152</v>
      </c>
      <c r="C100" s="1" t="s">
        <v>100</v>
      </c>
      <c r="D100" s="1" t="s">
        <v>101</v>
      </c>
      <c r="E100" s="1" t="s">
        <v>68</v>
      </c>
      <c r="F100" s="1" t="s">
        <v>118</v>
      </c>
      <c r="G100" s="1" t="s">
        <v>85</v>
      </c>
      <c r="H100" s="1" t="s">
        <v>88</v>
      </c>
      <c r="K100" s="1" t="s">
        <v>75</v>
      </c>
      <c r="M100" s="1" t="s">
        <v>74</v>
      </c>
      <c r="O100" s="1" t="s">
        <v>75</v>
      </c>
      <c r="P100" s="1" t="s">
        <v>75</v>
      </c>
      <c r="Q100" s="1" t="s">
        <v>75</v>
      </c>
      <c r="R100" s="1" t="s">
        <v>72</v>
      </c>
      <c r="S100" s="1" t="s">
        <v>75</v>
      </c>
      <c r="T100" s="2">
        <v>36465</v>
      </c>
      <c r="U100" s="1" t="s">
        <v>153</v>
      </c>
      <c r="V100" s="1" t="s">
        <v>116</v>
      </c>
      <c r="W100" s="10" t="s">
        <v>116</v>
      </c>
      <c r="X100" s="10"/>
      <c r="Y100" s="1">
        <v>3</v>
      </c>
      <c r="Z100" s="1">
        <v>3</v>
      </c>
      <c r="AD100" s="1">
        <v>1</v>
      </c>
      <c r="AE100" s="1" t="s">
        <v>413</v>
      </c>
      <c r="AH100" s="7">
        <v>942.2583333</v>
      </c>
      <c r="AJ100" s="7">
        <v>2301.452113</v>
      </c>
      <c r="AL100" s="7">
        <v>3524.900763</v>
      </c>
      <c r="BF100" s="7">
        <v>2256.203736</v>
      </c>
      <c r="BI100">
        <v>1</v>
      </c>
      <c r="BJ100" t="s">
        <v>413</v>
      </c>
      <c r="BK100"/>
      <c r="BL100" s="7" t="s">
        <v>356</v>
      </c>
      <c r="BM100" s="61">
        <v>99.40738991</v>
      </c>
      <c r="BN100" s="61" t="s">
        <v>356</v>
      </c>
      <c r="BO100" s="61">
        <v>98.61453536</v>
      </c>
      <c r="BP100" s="61" t="s">
        <v>356</v>
      </c>
      <c r="BQ100" s="61">
        <v>98.02028256</v>
      </c>
      <c r="BR100" s="61" t="s">
        <v>356</v>
      </c>
      <c r="BT100" s="61" t="s">
        <v>356</v>
      </c>
      <c r="BV100" s="61" t="s">
        <v>356</v>
      </c>
      <c r="CD100" s="61" t="s">
        <v>356</v>
      </c>
      <c r="CE100" s="61">
        <v>98.65206713</v>
      </c>
      <c r="CH100" s="1" t="s">
        <v>356</v>
      </c>
      <c r="CI100" s="61">
        <v>99.40738991</v>
      </c>
      <c r="CJ100" s="61" t="s">
        <v>356</v>
      </c>
      <c r="CK100" s="61">
        <v>98.61453536</v>
      </c>
      <c r="CL100" s="61" t="s">
        <v>356</v>
      </c>
      <c r="CM100" s="61">
        <v>98.02028256</v>
      </c>
      <c r="CN100" s="61" t="s">
        <v>356</v>
      </c>
      <c r="CP100" s="61" t="s">
        <v>356</v>
      </c>
      <c r="CR100" s="61" t="s">
        <v>356</v>
      </c>
      <c r="CZ100" s="61" t="s">
        <v>356</v>
      </c>
      <c r="DA100" s="61">
        <v>98.65206713</v>
      </c>
      <c r="DD100" s="7">
        <v>9374</v>
      </c>
      <c r="DE100" s="7">
        <v>151930.3</v>
      </c>
      <c r="DF100" s="7">
        <v>5918.1</v>
      </c>
      <c r="DG100" s="7">
        <v>160.1</v>
      </c>
      <c r="DI100" s="7">
        <v>167382.5</v>
      </c>
      <c r="DK100" s="8">
        <v>159001.4</v>
      </c>
      <c r="DM100" s="8">
        <v>166114.1</v>
      </c>
      <c r="DO100" s="8">
        <v>178050.7</v>
      </c>
      <c r="EI100" s="8">
        <v>167382.5</v>
      </c>
      <c r="FJ100" s="26">
        <v>361.5437885</v>
      </c>
      <c r="FK100" s="26">
        <v>221.1105675</v>
      </c>
      <c r="FM100" s="26">
        <v>582.65</v>
      </c>
      <c r="FN100" s="26">
        <v>749.4232804</v>
      </c>
      <c r="FO100">
        <v>1</v>
      </c>
      <c r="FP100" t="s">
        <v>413</v>
      </c>
      <c r="FS100" s="23">
        <v>1644.031216863815</v>
      </c>
      <c r="FT100"/>
      <c r="FU100" s="23">
        <v>3842.73348089493</v>
      </c>
      <c r="FV100"/>
      <c r="FW100" s="23">
        <v>5504.745185916254</v>
      </c>
      <c r="FX100"/>
      <c r="FY100" s="23" t="s">
        <v>356</v>
      </c>
      <c r="FZ100"/>
      <c r="GA100" s="23" t="s">
        <v>356</v>
      </c>
      <c r="GB100"/>
      <c r="GC100" s="23" t="s">
        <v>356</v>
      </c>
      <c r="GF100" s="8">
        <f t="shared" si="21"/>
      </c>
      <c r="GG100" s="36">
        <f t="shared" si="22"/>
        <v>3663.836627891666</v>
      </c>
      <c r="GI100" s="23">
        <v>277.42207643879846</v>
      </c>
      <c r="GK100" s="23">
        <v>277.3606319461855</v>
      </c>
      <c r="GM100" s="23">
        <v>278.0571143484117</v>
      </c>
      <c r="GO100" s="23" t="s">
        <v>356</v>
      </c>
      <c r="GQ100" s="23" t="s">
        <v>356</v>
      </c>
      <c r="GS100" s="23" t="s">
        <v>356</v>
      </c>
      <c r="GT100" s="36"/>
      <c r="GU100" s="36"/>
      <c r="GV100" s="23" t="s">
        <v>356</v>
      </c>
      <c r="GW100" s="36">
        <f t="shared" si="23"/>
        <v>277.61327424446523</v>
      </c>
    </row>
    <row r="101" spans="1:205" ht="12.75">
      <c r="A101" s="37">
        <v>206</v>
      </c>
      <c r="B101" s="37" t="s">
        <v>266</v>
      </c>
      <c r="C101" s="1" t="s">
        <v>100</v>
      </c>
      <c r="D101" s="1" t="s">
        <v>101</v>
      </c>
      <c r="E101" s="1" t="s">
        <v>68</v>
      </c>
      <c r="F101" s="1" t="s">
        <v>118</v>
      </c>
      <c r="G101" s="1" t="s">
        <v>85</v>
      </c>
      <c r="H101" s="1" t="s">
        <v>88</v>
      </c>
      <c r="K101" s="1" t="s">
        <v>75</v>
      </c>
      <c r="M101" s="1" t="s">
        <v>74</v>
      </c>
      <c r="O101" s="1" t="s">
        <v>75</v>
      </c>
      <c r="P101" s="1" t="s">
        <v>75</v>
      </c>
      <c r="Q101" s="1" t="s">
        <v>75</v>
      </c>
      <c r="R101" s="1" t="s">
        <v>72</v>
      </c>
      <c r="S101" s="1" t="s">
        <v>75</v>
      </c>
      <c r="T101" s="2">
        <v>34820</v>
      </c>
      <c r="U101" s="1" t="s">
        <v>267</v>
      </c>
      <c r="V101" s="1" t="s">
        <v>116</v>
      </c>
      <c r="W101" s="10" t="s">
        <v>116</v>
      </c>
      <c r="X101" s="10"/>
      <c r="Y101" s="1">
        <v>3</v>
      </c>
      <c r="Z101" s="1">
        <v>3</v>
      </c>
      <c r="AD101" s="1">
        <v>2</v>
      </c>
      <c r="AE101" s="1" t="s">
        <v>413</v>
      </c>
      <c r="AH101" s="7">
        <v>475.1</v>
      </c>
      <c r="AJ101" s="7">
        <v>446.5</v>
      </c>
      <c r="AL101" s="7">
        <v>624.5</v>
      </c>
      <c r="BF101" s="7">
        <v>515.3666667</v>
      </c>
      <c r="BI101">
        <v>2</v>
      </c>
      <c r="BJ101" t="s">
        <v>413</v>
      </c>
      <c r="BK101"/>
      <c r="BL101" s="7" t="s">
        <v>356</v>
      </c>
      <c r="BM101" s="61">
        <v>99.65789034</v>
      </c>
      <c r="BN101" s="61" t="s">
        <v>356</v>
      </c>
      <c r="BO101" s="61">
        <v>99.71382773</v>
      </c>
      <c r="BP101" s="61" t="s">
        <v>356</v>
      </c>
      <c r="BQ101" s="61">
        <v>99.61277922</v>
      </c>
      <c r="BR101" s="61" t="s">
        <v>356</v>
      </c>
      <c r="BT101" s="61" t="s">
        <v>356</v>
      </c>
      <c r="BV101" s="61" t="s">
        <v>356</v>
      </c>
      <c r="CD101" s="61" t="s">
        <v>356</v>
      </c>
      <c r="CE101" s="61">
        <v>99.66107387</v>
      </c>
      <c r="CH101" s="1" t="s">
        <v>356</v>
      </c>
      <c r="CI101" s="61">
        <v>99.65789034</v>
      </c>
      <c r="CJ101" s="61" t="s">
        <v>356</v>
      </c>
      <c r="CK101" s="61">
        <v>99.71382773</v>
      </c>
      <c r="CL101" s="61" t="s">
        <v>356</v>
      </c>
      <c r="CM101" s="61">
        <v>99.61277922</v>
      </c>
      <c r="CN101" s="61" t="s">
        <v>356</v>
      </c>
      <c r="CP101" s="61" t="s">
        <v>356</v>
      </c>
      <c r="CR101" s="61" t="s">
        <v>356</v>
      </c>
      <c r="CZ101" s="61" t="s">
        <v>356</v>
      </c>
      <c r="DA101" s="61">
        <v>99.66107387</v>
      </c>
      <c r="DE101" s="7">
        <v>147920.3</v>
      </c>
      <c r="DF101" s="7">
        <v>3726.6</v>
      </c>
      <c r="DG101" s="7">
        <v>411.8</v>
      </c>
      <c r="DI101" s="7">
        <v>152058.7</v>
      </c>
      <c r="DK101" s="8">
        <v>138873.6</v>
      </c>
      <c r="DM101" s="8">
        <v>156024.9</v>
      </c>
      <c r="DO101" s="8">
        <v>161277.5</v>
      </c>
      <c r="EI101" s="8">
        <v>152058.7</v>
      </c>
      <c r="FJ101" s="26">
        <v>324.3333333333333</v>
      </c>
      <c r="FK101" s="26">
        <v>204.66666666666666</v>
      </c>
      <c r="FM101" s="26">
        <v>529</v>
      </c>
      <c r="FN101" s="26">
        <v>717.210582</v>
      </c>
      <c r="FO101">
        <v>2</v>
      </c>
      <c r="FP101" t="s">
        <v>413</v>
      </c>
      <c r="FS101" s="23">
        <v>776.0138353543588</v>
      </c>
      <c r="FT101"/>
      <c r="FU101" s="23">
        <v>884.712271420344</v>
      </c>
      <c r="FV101"/>
      <c r="FW101" s="23">
        <v>1093.076524558655</v>
      </c>
      <c r="FX101"/>
      <c r="FY101" s="23" t="s">
        <v>356</v>
      </c>
      <c r="FZ101"/>
      <c r="GA101" s="23" t="s">
        <v>356</v>
      </c>
      <c r="GB101"/>
      <c r="GC101" s="23" t="s">
        <v>356</v>
      </c>
      <c r="GF101" s="8">
        <f t="shared" si="21"/>
      </c>
      <c r="GG101" s="36">
        <f t="shared" si="22"/>
        <v>917.9342104444526</v>
      </c>
      <c r="GI101" s="23">
        <v>226.83189809792162</v>
      </c>
      <c r="GK101" s="23">
        <v>309.1537385576741</v>
      </c>
      <c r="GM101" s="23">
        <v>282.2876717924682</v>
      </c>
      <c r="GO101" s="23" t="s">
        <v>356</v>
      </c>
      <c r="GQ101" s="23" t="s">
        <v>356</v>
      </c>
      <c r="GS101" s="23" t="s">
        <v>356</v>
      </c>
      <c r="GT101" s="36"/>
      <c r="GU101" s="36"/>
      <c r="GV101" s="23" t="s">
        <v>356</v>
      </c>
      <c r="GW101" s="36">
        <f t="shared" si="23"/>
        <v>272.757769482688</v>
      </c>
    </row>
    <row r="102" spans="1:205" ht="12.75">
      <c r="A102" s="37">
        <v>206</v>
      </c>
      <c r="B102" s="37" t="s">
        <v>257</v>
      </c>
      <c r="C102" s="1" t="s">
        <v>100</v>
      </c>
      <c r="D102" s="1" t="s">
        <v>101</v>
      </c>
      <c r="E102" s="1" t="s">
        <v>68</v>
      </c>
      <c r="F102" s="1" t="s">
        <v>118</v>
      </c>
      <c r="G102" s="1" t="s">
        <v>85</v>
      </c>
      <c r="H102" s="1" t="s">
        <v>88</v>
      </c>
      <c r="K102" s="1" t="s">
        <v>75</v>
      </c>
      <c r="M102" s="1" t="s">
        <v>74</v>
      </c>
      <c r="O102" s="1" t="s">
        <v>75</v>
      </c>
      <c r="P102" s="1" t="s">
        <v>75</v>
      </c>
      <c r="Q102" s="1" t="s">
        <v>75</v>
      </c>
      <c r="R102" s="1" t="s">
        <v>72</v>
      </c>
      <c r="S102" s="1" t="s">
        <v>75</v>
      </c>
      <c r="T102" s="2">
        <v>33786</v>
      </c>
      <c r="U102" s="1" t="s">
        <v>258</v>
      </c>
      <c r="V102" s="1" t="s">
        <v>116</v>
      </c>
      <c r="W102" s="10" t="s">
        <v>116</v>
      </c>
      <c r="X102" s="10"/>
      <c r="Y102" s="1">
        <v>3</v>
      </c>
      <c r="Z102" s="1">
        <v>3</v>
      </c>
      <c r="AD102" s="1">
        <v>3</v>
      </c>
      <c r="AE102" s="1" t="s">
        <v>413</v>
      </c>
      <c r="AH102" s="7">
        <v>240.365704</v>
      </c>
      <c r="AJ102" s="7">
        <v>320.9645525</v>
      </c>
      <c r="AL102" s="7">
        <v>266.728984</v>
      </c>
      <c r="BF102" s="7">
        <v>276.0197469</v>
      </c>
      <c r="BI102">
        <v>3</v>
      </c>
      <c r="BJ102" t="s">
        <v>413</v>
      </c>
      <c r="BK102"/>
      <c r="BL102" s="7" t="s">
        <v>356</v>
      </c>
      <c r="BM102" s="61">
        <v>99.8634077</v>
      </c>
      <c r="BN102" s="61" t="s">
        <v>357</v>
      </c>
      <c r="BO102" s="61">
        <v>99.81456223</v>
      </c>
      <c r="BP102" s="61" t="s">
        <v>357</v>
      </c>
      <c r="BQ102" s="61">
        <v>99.8386289</v>
      </c>
      <c r="BR102" s="61" t="s">
        <v>356</v>
      </c>
      <c r="BT102" s="61" t="s">
        <v>356</v>
      </c>
      <c r="BV102" s="61" t="s">
        <v>356</v>
      </c>
      <c r="CD102" s="61" t="s">
        <v>357</v>
      </c>
      <c r="CE102" s="61">
        <v>99.83894876</v>
      </c>
      <c r="CH102" s="1" t="s">
        <v>356</v>
      </c>
      <c r="CI102" s="61">
        <v>99.8634077</v>
      </c>
      <c r="CJ102" s="61" t="s">
        <v>357</v>
      </c>
      <c r="CK102" s="61">
        <v>99.81456223</v>
      </c>
      <c r="CL102" s="61" t="s">
        <v>357</v>
      </c>
      <c r="CM102" s="61">
        <v>99.8386289</v>
      </c>
      <c r="CN102" s="61" t="s">
        <v>356</v>
      </c>
      <c r="CP102" s="61" t="s">
        <v>356</v>
      </c>
      <c r="CR102" s="61" t="s">
        <v>356</v>
      </c>
      <c r="CZ102" s="61" t="s">
        <v>357</v>
      </c>
      <c r="DA102" s="61">
        <v>99.83894876</v>
      </c>
      <c r="DD102" s="7">
        <v>13879.7</v>
      </c>
      <c r="DE102" s="7">
        <v>152340.5</v>
      </c>
      <c r="DF102" s="7">
        <v>5502</v>
      </c>
      <c r="DG102" s="7">
        <v>179.8</v>
      </c>
      <c r="DI102" s="7">
        <v>171902</v>
      </c>
      <c r="DK102" s="8">
        <v>175973.1</v>
      </c>
      <c r="DL102" s="8">
        <v>0.4</v>
      </c>
      <c r="DM102" s="8">
        <v>173779.9</v>
      </c>
      <c r="DN102" s="8">
        <v>0.4</v>
      </c>
      <c r="DO102" s="8">
        <v>165953</v>
      </c>
      <c r="EH102" s="8">
        <v>0.3</v>
      </c>
      <c r="EI102" s="8">
        <v>171902</v>
      </c>
      <c r="FJ102" s="26">
        <v>252.10666666666668</v>
      </c>
      <c r="FK102" s="26">
        <v>206.64</v>
      </c>
      <c r="FM102" s="26">
        <v>458.75</v>
      </c>
      <c r="FN102" s="26">
        <v>622.5274074</v>
      </c>
      <c r="FO102">
        <v>3</v>
      </c>
      <c r="FP102" t="s">
        <v>413</v>
      </c>
      <c r="FS102" s="23">
        <v>449.28029482871466</v>
      </c>
      <c r="FT102"/>
      <c r="FU102" s="23">
        <v>635.0961503344881</v>
      </c>
      <c r="FV102"/>
      <c r="FW102" s="23">
        <v>581.854995761366</v>
      </c>
      <c r="FX102"/>
      <c r="FY102" s="23" t="s">
        <v>356</v>
      </c>
      <c r="FZ102"/>
      <c r="GA102" s="23" t="s">
        <v>356</v>
      </c>
      <c r="GB102"/>
      <c r="GC102" s="23" t="s">
        <v>356</v>
      </c>
      <c r="GF102" s="8">
        <f t="shared" si="21"/>
      </c>
      <c r="GG102" s="36">
        <f t="shared" si="22"/>
        <v>555.4104803081896</v>
      </c>
      <c r="GI102" s="23">
        <v>328.92066011678713</v>
      </c>
      <c r="GK102" s="23">
        <v>342.484786316462</v>
      </c>
      <c r="GM102" s="23">
        <v>360.5695169465772</v>
      </c>
      <c r="GO102" s="23" t="s">
        <v>356</v>
      </c>
      <c r="GQ102" s="23" t="s">
        <v>356</v>
      </c>
      <c r="GS102" s="23" t="s">
        <v>356</v>
      </c>
      <c r="GT102" s="36"/>
      <c r="GU102" s="36"/>
      <c r="GV102" s="23" t="s">
        <v>356</v>
      </c>
      <c r="GW102" s="36">
        <f t="shared" si="23"/>
        <v>343.99165445994214</v>
      </c>
    </row>
    <row r="103" ht="12.75">
      <c r="GG103" s="36">
        <f>IF(SUM(FS103,FU103,FW103,FY103,GA103,GC103)=0,"",AVERAGE(FS103,FU103,FW103,FY103,GA103,GC103))</f>
      </c>
    </row>
  </sheetData>
  <mergeCells count="3">
    <mergeCell ref="V2:W2"/>
    <mergeCell ref="Y2:Z2"/>
    <mergeCell ref="CH2:DA2"/>
  </mergeCells>
  <printOptions headings="1" horizontalCentered="1"/>
  <pageMargins left="0.17" right="0.17" top="0.5" bottom="0.5" header="0.25" footer="0.25"/>
  <pageSetup horizontalDpi="600" verticalDpi="600" orientation="landscape" pageOrder="overThenDown" scale="70" r:id="rId1"/>
  <headerFooter alignWithMargins="0">
    <oddHeader>&amp;CData Summary: Cement Kilns, Semi Volatile Metals</oddHeader>
    <oddFooter>&amp;CPage &amp;P of &amp;N</oddFooter>
  </headerFooter>
  <colBreaks count="5" manualBreakCount="5">
    <brk id="19" max="65535" man="1"/>
    <brk id="32" max="65535" man="1"/>
    <brk id="63" max="65535" man="1"/>
    <brk id="107" max="65535" man="1"/>
    <brk id="17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Preferred Customer</cp:lastModifiedBy>
  <cp:lastPrinted>2005-08-11T00:26:18Z</cp:lastPrinted>
  <dcterms:created xsi:type="dcterms:W3CDTF">2002-10-22T21:12:28Z</dcterms:created>
  <dcterms:modified xsi:type="dcterms:W3CDTF">2005-08-14T18:25:18Z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2069506583</vt:i4>
  </property>
  <property fmtid="{D5CDD505-2E9C-101B-9397-08002B2CF9AE}" pid="3" name="_EmailSubject">
    <vt:lpwstr>CK SVM and LVM data summ sheets</vt:lpwstr>
  </property>
  <property fmtid="{D5CDD505-2E9C-101B-9397-08002B2CF9AE}" pid="4" name="_AuthorEmail">
    <vt:lpwstr>bspringsteen@eergc.com</vt:lpwstr>
  </property>
  <property fmtid="{D5CDD505-2E9C-101B-9397-08002B2CF9AE}" pid="5" name="_AuthorEmailDisplayName">
    <vt:lpwstr>Bruce Springsteen</vt:lpwstr>
  </property>
  <property fmtid="{D5CDD505-2E9C-101B-9397-08002B2CF9AE}" pid="6" name="_ReviewingToolsShownOnce">
    <vt:lpwstr/>
  </property>
</Properties>
</file>