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4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/>
  <calcPr fullCalcOnLoad="1"/>
</workbook>
</file>

<file path=xl/sharedStrings.xml><?xml version="1.0" encoding="utf-8"?>
<sst xmlns="http://schemas.openxmlformats.org/spreadsheetml/2006/main" count="311" uniqueCount="98">
  <si>
    <t>701C1</t>
  </si>
  <si>
    <t>PM</t>
  </si>
  <si>
    <t>gr/dscf</t>
  </si>
  <si>
    <t>y</t>
  </si>
  <si>
    <t/>
  </si>
  <si>
    <t>HCl</t>
  </si>
  <si>
    <t>ppmv</t>
  </si>
  <si>
    <t>701C2</t>
  </si>
  <si>
    <t>701C3</t>
  </si>
  <si>
    <t>701</t>
  </si>
  <si>
    <t>IND072040348</t>
  </si>
  <si>
    <t>ELI LILLY AND COMPANY</t>
  </si>
  <si>
    <t>CLINTON</t>
  </si>
  <si>
    <t>IN</t>
  </si>
  <si>
    <t>ONSITE INCINERATOR</t>
  </si>
  <si>
    <t>VS/PT</t>
  </si>
  <si>
    <t>HW SLD/LIQ</t>
  </si>
  <si>
    <t>Carbon Tetrachloride</t>
  </si>
  <si>
    <t>DRE</t>
  </si>
  <si>
    <t>%</t>
  </si>
  <si>
    <t>Chlorobenzene</t>
  </si>
  <si>
    <t>Diochloromethane</t>
  </si>
  <si>
    <t>Toluene</t>
  </si>
  <si>
    <t>2/24/89</t>
  </si>
  <si>
    <t>2/22/89</t>
  </si>
  <si>
    <t>2/21/89</t>
  </si>
  <si>
    <t>Halogens</t>
  </si>
  <si>
    <t>Moisture</t>
  </si>
  <si>
    <t>Oxygen</t>
  </si>
  <si>
    <t>Stack gas flowrate</t>
  </si>
  <si>
    <t>Temperature</t>
  </si>
  <si>
    <t>dscfm</t>
  </si>
  <si>
    <t>F</t>
  </si>
  <si>
    <t>R1</t>
  </si>
  <si>
    <t>R2</t>
  </si>
  <si>
    <t>R3</t>
  </si>
  <si>
    <t>Sampling Train</t>
  </si>
  <si>
    <t>Cond Avg</t>
  </si>
  <si>
    <t>Stack Gas Emissions</t>
  </si>
  <si>
    <t>Source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</si>
  <si>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</si>
  <si>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</si>
  <si>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</si>
  <si>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</si>
  <si>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Cond Dates</t>
  </si>
  <si>
    <t xml:space="preserve">     Cond Description</t>
  </si>
  <si>
    <t xml:space="preserve">     Content</t>
  </si>
  <si>
    <t>E1</t>
  </si>
  <si>
    <t>Total Chlorine</t>
  </si>
  <si>
    <t>Condition Descr</t>
  </si>
  <si>
    <t>Stationary Source Sampling Report, Reference No. 6181, Eli Lilly and Company, Clinton, Indiana, C-10 Incinerator Stack, February 21-24, 1989</t>
  </si>
  <si>
    <t>BARTLETT SNOW INCIN., C-10 Stack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</si>
  <si>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</si>
  <si>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</si>
  <si>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</si>
  <si>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</si>
  <si>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</si>
  <si>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</si>
  <si>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</si>
  <si>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Number of Sister Facilities</t>
  </si>
  <si>
    <t>Combustor Class</t>
  </si>
  <si>
    <t>Combustor Type</t>
  </si>
  <si>
    <t>Combustor Characteristics</t>
  </si>
  <si>
    <t>Capacity (MMBtu/hr)</t>
  </si>
  <si>
    <t>Soot Blowing</t>
  </si>
  <si>
    <t>APCS Detailed Acronym</t>
  </si>
  <si>
    <t>APCS General Class</t>
  </si>
  <si>
    <t>APCS Characteristics</t>
  </si>
  <si>
    <t>Hazardous Wastes</t>
  </si>
  <si>
    <t>Haz Waste Description</t>
  </si>
  <si>
    <t>Supplemental Fuel</t>
  </si>
  <si>
    <t>Phase I ID No.</t>
  </si>
  <si>
    <t>Rotary kiln</t>
  </si>
  <si>
    <t>HEWS, LEWS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</si>
  <si>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</si>
  <si>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</si>
  <si>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</si>
  <si>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</si>
  <si>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</si>
  <si>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</si>
  <si>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</si>
  <si>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Entropy</t>
  </si>
  <si>
    <t>Trial burn</t>
  </si>
  <si>
    <t>Feedstreams</t>
  </si>
  <si>
    <t>Chlorine</t>
  </si>
  <si>
    <t>lb/hr</t>
  </si>
  <si>
    <t>Feedstream</t>
  </si>
  <si>
    <t>Feed Class 2</t>
  </si>
  <si>
    <t>Total</t>
  </si>
  <si>
    <t>Stack Gas Flowrate</t>
  </si>
  <si>
    <t>ug/dscm</t>
  </si>
  <si>
    <t>PM, HCl, DRE</t>
  </si>
  <si>
    <t>PM, HCl, HC</t>
  </si>
  <si>
    <t>source</t>
  </si>
  <si>
    <t>cond</t>
  </si>
  <si>
    <t>emiss 2</t>
  </si>
  <si>
    <t>feed 2</t>
  </si>
  <si>
    <t>HC (RA)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</si>
</sst>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/dd/yy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E10" sqref="E9:E10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3" sqref="C13"/>
    </sheetView>
  </sheetViews>
  <sheetFormatPr defaultColWidth="9.140625" defaultRowHeight="12.75"/>
  <cols>
    <col min="1" max="1" width="2.8515625" style="0" hidden="1" customWidth="1"/>
    <col min="2" max="2" width="31.140625" style="0" customWidth="1"/>
    <col min="3" max="3" width="52.140625" style="0" customWidth="1"/>
  </cols>
  <sheetData>
    <row r="1" ht="12.75">
      <c r="B1" s="10" t="s">
        <v>39</v>
      </c>
    </row>
    <row r="3" spans="2:3" ht="12.75">
      <c r="B3" s="14" t="s">
        <v>71</v>
      </c>
      <c r="C3" t="s">
        <v>9</v>
      </c>
    </row>
    <row r="4" spans="2:3" ht="12.75">
      <c r="B4" s="14" t="s">
        <v>52</v>
      </c>
      <c r="C4" t="s">
        <v>10</v>
      </c>
    </row>
    <row r="5" spans="2:3" ht="12.75">
      <c r="B5" s="14" t="s">
        <v>53</v>
      </c>
      <c r="C5" t="s">
        <v>11</v>
      </c>
    </row>
    <row r="6" ht="12.75">
      <c r="B6" s="14" t="s">
        <v>54</v>
      </c>
    </row>
    <row r="7" spans="2:3" ht="12.75">
      <c r="B7" s="14" t="s">
        <v>55</v>
      </c>
      <c r="C7" t="s">
        <v>12</v>
      </c>
    </row>
    <row r="8" spans="2:3" ht="12.75">
      <c r="B8" s="14" t="s">
        <v>56</v>
      </c>
      <c r="C8" t="s">
        <v>13</v>
      </c>
    </row>
    <row r="9" spans="2:3" ht="12.75">
      <c r="B9" s="14" t="s">
        <v>57</v>
      </c>
      <c r="C9" t="s">
        <v>51</v>
      </c>
    </row>
    <row r="10" ht="12.75">
      <c r="B10" s="13" t="s">
        <v>58</v>
      </c>
    </row>
    <row r="11" spans="2:3" ht="12.75">
      <c r="B11" s="13" t="s">
        <v>59</v>
      </c>
      <c r="C11" s="5">
        <v>1</v>
      </c>
    </row>
    <row r="12" spans="2:3" ht="12.75">
      <c r="B12" s="14" t="s">
        <v>60</v>
      </c>
      <c r="C12" t="s">
        <v>14</v>
      </c>
    </row>
    <row r="13" spans="2:3" ht="12.75">
      <c r="B13" s="14" t="s">
        <v>61</v>
      </c>
      <c r="C13" t="s">
        <v>72</v>
      </c>
    </row>
    <row r="14" ht="12.75">
      <c r="B14" s="13" t="s">
        <v>62</v>
      </c>
    </row>
    <row r="15" ht="12.75">
      <c r="B15" s="13" t="s">
        <v>63</v>
      </c>
    </row>
    <row r="16" ht="12.75">
      <c r="B16" s="14" t="s">
        <v>64</v>
      </c>
    </row>
    <row r="17" spans="2:3" ht="12.75">
      <c r="B17" s="14" t="s">
        <v>65</v>
      </c>
      <c r="C17" t="s">
        <v>15</v>
      </c>
    </row>
    <row r="18" spans="2:3" ht="12.75">
      <c r="B18" s="14" t="s">
        <v>66</v>
      </c>
      <c r="C18" t="s">
        <v>73</v>
      </c>
    </row>
    <row r="19" ht="12.75">
      <c r="B19" s="13" t="s">
        <v>67</v>
      </c>
    </row>
    <row r="20" spans="2:3" ht="12.75">
      <c r="B20" s="14" t="s">
        <v>68</v>
      </c>
      <c r="C20" t="s">
        <v>16</v>
      </c>
    </row>
    <row r="21" ht="12.75">
      <c r="B21" s="14" t="s">
        <v>69</v>
      </c>
    </row>
    <row r="22" ht="12.75">
      <c r="B22" s="14" t="s">
        <v>70</v>
      </c>
    </row>
    <row r="24" ht="12.75">
      <c r="B24" s="14" t="s">
        <v>74</v>
      </c>
    </row>
    <row r="25" ht="12.75">
      <c r="B25" s="14" t="s">
        <v>75</v>
      </c>
    </row>
    <row r="26" ht="12.75">
      <c r="B26" s="14" t="s">
        <v>76</v>
      </c>
    </row>
    <row r="27" ht="12.75">
      <c r="B27" s="14" t="s">
        <v>77</v>
      </c>
    </row>
    <row r="28" ht="12.75">
      <c r="B28" s="14" t="s">
        <v>78</v>
      </c>
    </row>
    <row r="29" ht="12.75">
      <c r="B29" s="14"/>
    </row>
    <row r="30" ht="12.75">
      <c r="B30" s="16" t="s">
        <v>79</v>
      </c>
    </row>
    <row r="31" ht="12.75">
      <c r="B31" s="14" t="s">
        <v>80</v>
      </c>
    </row>
  </sheetData>
  <printOptions headings="1" horizontalCentered="1"/>
  <pageMargins left="0.25" right="0.25" top="0.5" bottom="0.5" header="0.5" footer="0.25"/>
  <pageSetup horizontalDpi="1200" verticalDpi="1200" orientation="portrait" scale="80" r:id="rId1"/>
  <headerFooter alignWithMargins="0">
    <oddFooter>&amp;C&amp;P, 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31"/>
  <sheetViews>
    <sheetView workbookViewId="0" topLeftCell="B1">
      <selection activeCell="A31" sqref="A31"/>
    </sheetView>
  </sheetViews>
  <sheetFormatPr defaultColWidth="9.140625" defaultRowHeight="12.75"/>
  <cols>
    <col min="1" max="1" width="2.00390625" style="0" hidden="1" customWidth="1"/>
    <col min="2" max="2" width="21.7109375" style="0" customWidth="1"/>
    <col min="3" max="3" width="56.421875" style="5" customWidth="1"/>
  </cols>
  <sheetData>
    <row r="1" ht="12.75">
      <c r="B1" s="10" t="s">
        <v>49</v>
      </c>
    </row>
    <row r="3" spans="2:5" ht="12.75">
      <c r="B3" s="10" t="s">
        <v>0</v>
      </c>
      <c r="E3" s="11"/>
    </row>
    <row r="4" ht="12.75">
      <c r="E4" s="11"/>
    </row>
    <row r="5" spans="2:5" ht="38.25">
      <c r="B5" s="13" t="s">
        <v>40</v>
      </c>
      <c r="C5" s="15" t="s">
        <v>50</v>
      </c>
      <c r="E5" s="11"/>
    </row>
    <row r="6" spans="2:5" ht="12.75">
      <c r="B6" s="14" t="s">
        <v>41</v>
      </c>
      <c r="C6" s="5" t="s">
        <v>81</v>
      </c>
      <c r="E6" s="11"/>
    </row>
    <row r="7" spans="2:5" ht="12.75">
      <c r="B7" s="14" t="s">
        <v>42</v>
      </c>
      <c r="C7" s="5" t="s">
        <v>81</v>
      </c>
      <c r="E7" s="11"/>
    </row>
    <row r="8" spans="2:5" ht="12.75">
      <c r="B8" s="14" t="s">
        <v>43</v>
      </c>
      <c r="C8" s="5" t="s">
        <v>23</v>
      </c>
      <c r="E8" s="11"/>
    </row>
    <row r="9" spans="2:5" ht="12.75">
      <c r="B9" s="14" t="s">
        <v>44</v>
      </c>
      <c r="C9" s="12">
        <v>32560</v>
      </c>
      <c r="E9" s="11"/>
    </row>
    <row r="10" spans="2:5" ht="12.75">
      <c r="B10" s="14" t="s">
        <v>45</v>
      </c>
      <c r="C10" s="5" t="s">
        <v>82</v>
      </c>
      <c r="E10" s="11"/>
    </row>
    <row r="11" spans="2:5" ht="12.75">
      <c r="B11" s="14" t="s">
        <v>46</v>
      </c>
      <c r="C11" s="5" t="s">
        <v>91</v>
      </c>
      <c r="E11" s="11"/>
    </row>
    <row r="12" spans="2:5" ht="12.75">
      <c r="B12" s="14"/>
      <c r="E12" s="11"/>
    </row>
    <row r="13" spans="2:5" ht="12.75">
      <c r="B13" s="10" t="s">
        <v>7</v>
      </c>
      <c r="E13" s="11"/>
    </row>
    <row r="14" ht="12.75">
      <c r="E14" s="11"/>
    </row>
    <row r="15" spans="2:5" ht="38.25">
      <c r="B15" s="13" t="s">
        <v>40</v>
      </c>
      <c r="C15" s="15" t="s">
        <v>50</v>
      </c>
      <c r="E15" s="11"/>
    </row>
    <row r="16" spans="2:5" ht="12.75">
      <c r="B16" s="14" t="s">
        <v>41</v>
      </c>
      <c r="C16" s="5" t="s">
        <v>81</v>
      </c>
      <c r="E16" s="11"/>
    </row>
    <row r="17" spans="2:5" ht="12.75">
      <c r="B17" s="14" t="s">
        <v>42</v>
      </c>
      <c r="C17" s="5" t="s">
        <v>81</v>
      </c>
      <c r="E17" s="11"/>
    </row>
    <row r="18" spans="2:5" ht="12.75">
      <c r="B18" s="14" t="s">
        <v>43</v>
      </c>
      <c r="C18" s="5" t="s">
        <v>24</v>
      </c>
      <c r="E18" s="11"/>
    </row>
    <row r="19" spans="2:5" ht="12.75">
      <c r="B19" s="14" t="s">
        <v>44</v>
      </c>
      <c r="C19" s="12">
        <v>32560</v>
      </c>
      <c r="E19" s="11"/>
    </row>
    <row r="20" spans="2:5" ht="12.75">
      <c r="B20" s="14" t="s">
        <v>45</v>
      </c>
      <c r="C20" s="5" t="s">
        <v>82</v>
      </c>
      <c r="E20" s="11"/>
    </row>
    <row r="21" spans="2:5" ht="12.75">
      <c r="B21" s="14" t="s">
        <v>46</v>
      </c>
      <c r="C21" s="5" t="s">
        <v>91</v>
      </c>
      <c r="E21" s="11"/>
    </row>
    <row r="22" spans="2:5" ht="12.75">
      <c r="B22" s="14"/>
      <c r="E22" s="11"/>
    </row>
    <row r="23" spans="2:5" ht="12.75">
      <c r="B23" s="10" t="s">
        <v>8</v>
      </c>
      <c r="E23" s="11"/>
    </row>
    <row r="24" ht="12.75">
      <c r="E24" s="11"/>
    </row>
    <row r="25" spans="2:3" ht="38.25">
      <c r="B25" s="13" t="s">
        <v>40</v>
      </c>
      <c r="C25" s="15" t="s">
        <v>50</v>
      </c>
    </row>
    <row r="26" spans="2:3" ht="12.75">
      <c r="B26" s="14" t="s">
        <v>41</v>
      </c>
      <c r="C26" s="5" t="s">
        <v>81</v>
      </c>
    </row>
    <row r="27" spans="2:3" ht="12.75">
      <c r="B27" s="14" t="s">
        <v>42</v>
      </c>
      <c r="C27" s="5" t="s">
        <v>81</v>
      </c>
    </row>
    <row r="28" spans="2:3" ht="12.75">
      <c r="B28" s="14" t="s">
        <v>43</v>
      </c>
      <c r="C28" s="5" t="s">
        <v>25</v>
      </c>
    </row>
    <row r="29" spans="2:3" ht="12.75">
      <c r="B29" s="14" t="s">
        <v>44</v>
      </c>
      <c r="C29" s="12">
        <v>32560</v>
      </c>
    </row>
    <row r="30" spans="2:3" ht="12.75">
      <c r="B30" s="14" t="s">
        <v>45</v>
      </c>
      <c r="C30" s="5" t="s">
        <v>82</v>
      </c>
    </row>
    <row r="31" spans="2:3" ht="12.75">
      <c r="B31" s="14" t="s">
        <v>46</v>
      </c>
      <c r="C31" s="5" t="s">
        <v>92</v>
      </c>
    </row>
  </sheetData>
  <printOptions headings="1" horizontalCentered="1"/>
  <pageMargins left="0.25" right="0.25" top="0.5" bottom="0.5" header="0.5" footer="0.25"/>
  <pageSetup horizontalDpi="1200" verticalDpi="1200" orientation="portrait" scale="80" r:id="rId1"/>
  <headerFooter alignWithMargins="0">
    <oddFooter>&amp;C&amp;P, 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45"/>
  <sheetViews>
    <sheetView workbookViewId="0" topLeftCell="B1">
      <selection activeCell="P5" sqref="P5"/>
    </sheetView>
  </sheetViews>
  <sheetFormatPr defaultColWidth="9.140625" defaultRowHeight="12.75"/>
  <cols>
    <col min="1" max="1" width="7.140625" style="0" hidden="1" customWidth="1"/>
    <col min="2" max="2" width="20.421875" style="0" customWidth="1"/>
    <col min="3" max="3" width="6.00390625" style="0" customWidth="1"/>
    <col min="4" max="4" width="6.7109375" style="0" customWidth="1"/>
    <col min="5" max="5" width="5.140625" style="0" customWidth="1"/>
    <col min="6" max="6" width="3.140625" style="0" customWidth="1"/>
    <col min="8" max="8" width="3.00390625" style="0" customWidth="1"/>
    <col min="10" max="10" width="3.140625" style="0" customWidth="1"/>
    <col min="12" max="12" width="2.8515625" style="0" customWidth="1"/>
    <col min="14" max="14" width="2.7109375" style="0" customWidth="1"/>
  </cols>
  <sheetData>
    <row r="1" spans="2:3" ht="12.75">
      <c r="B1" s="10" t="s">
        <v>38</v>
      </c>
      <c r="C1" s="10"/>
    </row>
    <row r="3" spans="2:13" ht="12.75">
      <c r="B3" s="10" t="s">
        <v>0</v>
      </c>
      <c r="C3" s="10"/>
      <c r="G3" s="6" t="s">
        <v>33</v>
      </c>
      <c r="H3" s="6"/>
      <c r="I3" s="6" t="s">
        <v>34</v>
      </c>
      <c r="J3" s="6"/>
      <c r="K3" s="6" t="s">
        <v>35</v>
      </c>
      <c r="L3" s="6"/>
      <c r="M3" s="6" t="s">
        <v>37</v>
      </c>
    </row>
    <row r="5" spans="1:15" s="1" customFormat="1" ht="12.75">
      <c r="A5" s="1" t="s">
        <v>0</v>
      </c>
      <c r="B5" s="1" t="s">
        <v>1</v>
      </c>
      <c r="C5" t="s">
        <v>47</v>
      </c>
      <c r="D5" s="1" t="s">
        <v>2</v>
      </c>
      <c r="E5" s="1" t="s">
        <v>3</v>
      </c>
      <c r="F5" s="2" t="s">
        <v>4</v>
      </c>
      <c r="G5" s="3">
        <v>0.038400380928</v>
      </c>
      <c r="H5" s="3" t="s">
        <v>4</v>
      </c>
      <c r="I5" s="3">
        <v>0.028300280736</v>
      </c>
      <c r="J5" s="3" t="s">
        <v>4</v>
      </c>
      <c r="K5" s="3">
        <v>0.028900286688</v>
      </c>
      <c r="L5" s="3" t="s">
        <v>4</v>
      </c>
      <c r="M5" s="3">
        <f>AVERAGE(G5,I5,K5)</f>
        <v>0.031866982784</v>
      </c>
      <c r="N5" s="3" t="s">
        <v>4</v>
      </c>
      <c r="O5" s="3"/>
    </row>
    <row r="6" spans="1:15" s="1" customFormat="1" ht="12.75">
      <c r="A6" s="1" t="s">
        <v>0</v>
      </c>
      <c r="B6" s="1" t="s">
        <v>5</v>
      </c>
      <c r="C6" t="s">
        <v>47</v>
      </c>
      <c r="D6" s="1" t="s">
        <v>6</v>
      </c>
      <c r="E6" s="1" t="s">
        <v>3</v>
      </c>
      <c r="F6" s="2" t="s">
        <v>4</v>
      </c>
      <c r="G6" s="4">
        <v>26.09886164032335</v>
      </c>
      <c r="H6" s="4" t="s">
        <v>4</v>
      </c>
      <c r="I6" s="4">
        <v>24.66384812296555</v>
      </c>
      <c r="J6" s="4" t="s">
        <v>4</v>
      </c>
      <c r="K6" s="4">
        <v>24.248953006922</v>
      </c>
      <c r="L6" s="2" t="s">
        <v>4</v>
      </c>
      <c r="M6" s="4">
        <f>AVERAGE(G6,I6,K6)</f>
        <v>25.003887590070303</v>
      </c>
      <c r="N6" s="2" t="s">
        <v>4</v>
      </c>
      <c r="O6" s="2"/>
    </row>
    <row r="7" spans="2:15" s="1" customFormat="1" ht="12.75">
      <c r="B7" s="1" t="s">
        <v>48</v>
      </c>
      <c r="C7" t="s">
        <v>47</v>
      </c>
      <c r="D7" s="1" t="s">
        <v>6</v>
      </c>
      <c r="E7" s="1" t="s">
        <v>3</v>
      </c>
      <c r="F7" s="2"/>
      <c r="G7" s="4">
        <f>G6</f>
        <v>26.09886164032335</v>
      </c>
      <c r="H7" s="4"/>
      <c r="I7" s="4">
        <f>I6</f>
        <v>24.66384812296555</v>
      </c>
      <c r="J7" s="4"/>
      <c r="K7" s="4">
        <f>K6</f>
        <v>24.248953006922</v>
      </c>
      <c r="L7" s="2"/>
      <c r="M7" s="4">
        <f>M6</f>
        <v>25.003887590070303</v>
      </c>
      <c r="N7" s="2"/>
      <c r="O7" s="2"/>
    </row>
    <row r="8" spans="6:15" s="1" customFormat="1" ht="12.75">
      <c r="F8" s="2"/>
      <c r="G8" s="4"/>
      <c r="H8" s="4"/>
      <c r="I8" s="4"/>
      <c r="J8" s="4"/>
      <c r="K8" s="4"/>
      <c r="L8" s="2"/>
      <c r="M8" s="2"/>
      <c r="N8" s="2"/>
      <c r="O8" s="2"/>
    </row>
    <row r="9" spans="1:49" s="7" customFormat="1" ht="12.75">
      <c r="A9" s="7" t="s">
        <v>0</v>
      </c>
      <c r="B9" s="7" t="s">
        <v>17</v>
      </c>
      <c r="D9" s="7" t="s">
        <v>18</v>
      </c>
      <c r="E9" s="7" t="s">
        <v>19</v>
      </c>
      <c r="G9" s="8">
        <v>199.9998</v>
      </c>
      <c r="H9" s="8"/>
      <c r="I9" s="8">
        <v>99.9999</v>
      </c>
      <c r="J9" s="8"/>
      <c r="K9" s="8">
        <v>99.9999</v>
      </c>
      <c r="L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s="7" customFormat="1" ht="12.75">
      <c r="A10" s="7" t="s">
        <v>0</v>
      </c>
      <c r="B10" s="7" t="s">
        <v>20</v>
      </c>
      <c r="D10" s="7" t="s">
        <v>18</v>
      </c>
      <c r="E10" s="7" t="s">
        <v>19</v>
      </c>
      <c r="G10" s="8">
        <v>99.9999</v>
      </c>
      <c r="H10" s="8"/>
      <c r="I10" s="8">
        <v>99.9922</v>
      </c>
      <c r="J10" s="8"/>
      <c r="K10" s="8">
        <v>99.9997</v>
      </c>
      <c r="L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s="7" customFormat="1" ht="12.75">
      <c r="A11" s="7" t="s">
        <v>0</v>
      </c>
      <c r="B11" s="7" t="s">
        <v>21</v>
      </c>
      <c r="D11" s="7" t="s">
        <v>18</v>
      </c>
      <c r="E11" s="7" t="s">
        <v>19</v>
      </c>
      <c r="G11" s="8">
        <v>99.9984</v>
      </c>
      <c r="H11" s="8"/>
      <c r="I11" s="8">
        <v>99.9996</v>
      </c>
      <c r="J11" s="8"/>
      <c r="K11" s="8">
        <v>99.9997</v>
      </c>
      <c r="L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3" spans="2:4" ht="12.75">
      <c r="B13" t="s">
        <v>36</v>
      </c>
      <c r="C13" s="1" t="s">
        <v>26</v>
      </c>
      <c r="D13" t="s">
        <v>47</v>
      </c>
    </row>
    <row r="14" spans="1:54" s="1" customFormat="1" ht="12.75">
      <c r="A14" s="1" t="s">
        <v>0</v>
      </c>
      <c r="B14" s="1" t="s">
        <v>27</v>
      </c>
      <c r="D14" s="1" t="s">
        <v>19</v>
      </c>
      <c r="G14" s="4">
        <v>2.9</v>
      </c>
      <c r="H14" s="4"/>
      <c r="I14" s="4">
        <v>2.5</v>
      </c>
      <c r="J14" s="4"/>
      <c r="K14" s="4">
        <v>2.8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1" customFormat="1" ht="12.75">
      <c r="A15" s="1" t="s">
        <v>0</v>
      </c>
      <c r="B15" s="1" t="s">
        <v>28</v>
      </c>
      <c r="D15" s="1" t="s">
        <v>19</v>
      </c>
      <c r="G15" s="4">
        <v>10.1</v>
      </c>
      <c r="H15" s="4"/>
      <c r="I15" s="4">
        <v>10.1</v>
      </c>
      <c r="J15" s="4"/>
      <c r="K15" s="4">
        <v>10.6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s="1" customFormat="1" ht="12.75">
      <c r="A16" s="1" t="s">
        <v>0</v>
      </c>
      <c r="B16" s="1" t="s">
        <v>29</v>
      </c>
      <c r="D16" s="1" t="s">
        <v>31</v>
      </c>
      <c r="G16" s="4">
        <v>7750</v>
      </c>
      <c r="H16" s="4"/>
      <c r="I16" s="4">
        <v>7778</v>
      </c>
      <c r="J16" s="4"/>
      <c r="K16" s="4">
        <v>8017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s="1" customFormat="1" ht="12.75">
      <c r="A17" s="1" t="s">
        <v>0</v>
      </c>
      <c r="B17" s="1" t="s">
        <v>30</v>
      </c>
      <c r="D17" s="1" t="s">
        <v>32</v>
      </c>
      <c r="G17" s="4">
        <v>75</v>
      </c>
      <c r="H17" s="4"/>
      <c r="I17" s="4">
        <v>75</v>
      </c>
      <c r="J17" s="4"/>
      <c r="K17" s="4">
        <v>76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6:15" s="1" customFormat="1" ht="12.75">
      <c r="F18" s="2"/>
      <c r="G18" s="4"/>
      <c r="H18" s="4"/>
      <c r="I18" s="4"/>
      <c r="J18" s="4"/>
      <c r="K18" s="4"/>
      <c r="L18" s="2"/>
      <c r="M18" s="2"/>
      <c r="N18" s="2"/>
      <c r="O18" s="2"/>
    </row>
    <row r="19" spans="2:15" s="1" customFormat="1" ht="12.75">
      <c r="B19" s="9" t="s">
        <v>7</v>
      </c>
      <c r="C19" s="9"/>
      <c r="F19" s="2"/>
      <c r="G19" s="6" t="s">
        <v>33</v>
      </c>
      <c r="H19" s="6"/>
      <c r="I19" s="6" t="s">
        <v>34</v>
      </c>
      <c r="J19" s="6"/>
      <c r="K19" s="6" t="s">
        <v>35</v>
      </c>
      <c r="L19" s="2"/>
      <c r="M19" t="s">
        <v>37</v>
      </c>
      <c r="N19" s="2"/>
      <c r="O19" s="2"/>
    </row>
    <row r="20" spans="2:15" s="1" customFormat="1" ht="12.75">
      <c r="B20" s="9"/>
      <c r="C20" s="9"/>
      <c r="F20" s="2"/>
      <c r="G20" s="4"/>
      <c r="H20" s="4"/>
      <c r="I20" s="4"/>
      <c r="J20" s="4"/>
      <c r="K20" s="4"/>
      <c r="L20" s="2"/>
      <c r="M20"/>
      <c r="N20" s="2"/>
      <c r="O20" s="2"/>
    </row>
    <row r="21" spans="1:15" s="1" customFormat="1" ht="12.75">
      <c r="A21" s="1" t="s">
        <v>7</v>
      </c>
      <c r="B21" s="1" t="s">
        <v>1</v>
      </c>
      <c r="C21" s="1" t="s">
        <v>47</v>
      </c>
      <c r="D21" s="1" t="s">
        <v>2</v>
      </c>
      <c r="E21" s="1" t="s">
        <v>3</v>
      </c>
      <c r="F21" s="2" t="s">
        <v>4</v>
      </c>
      <c r="G21" s="3">
        <v>0.027200269824</v>
      </c>
      <c r="H21" s="3" t="s">
        <v>4</v>
      </c>
      <c r="I21" s="3">
        <v>0.024300241056</v>
      </c>
      <c r="J21" s="3" t="s">
        <v>4</v>
      </c>
      <c r="K21" s="3">
        <v>0.026700264864</v>
      </c>
      <c r="L21" s="3" t="s">
        <v>4</v>
      </c>
      <c r="M21" s="3">
        <f>AVERAGE(G21,I21,K21)</f>
        <v>0.026066925248</v>
      </c>
      <c r="N21" s="3" t="s">
        <v>4</v>
      </c>
      <c r="O21" s="3"/>
    </row>
    <row r="22" spans="1:15" s="1" customFormat="1" ht="12.75">
      <c r="A22" s="1" t="s">
        <v>7</v>
      </c>
      <c r="B22" s="1" t="s">
        <v>5</v>
      </c>
      <c r="C22" s="1" t="s">
        <v>47</v>
      </c>
      <c r="D22" s="1" t="s">
        <v>6</v>
      </c>
      <c r="E22" s="1" t="s">
        <v>3</v>
      </c>
      <c r="F22" s="2" t="s">
        <v>4</v>
      </c>
      <c r="G22" s="4">
        <v>1.9378272276022794</v>
      </c>
      <c r="H22" s="4" t="s">
        <v>4</v>
      </c>
      <c r="I22" s="4">
        <v>0.49303400519308</v>
      </c>
      <c r="J22" s="4" t="s">
        <v>4</v>
      </c>
      <c r="K22" s="4">
        <v>0.3408979908285732</v>
      </c>
      <c r="L22" s="2" t="s">
        <v>4</v>
      </c>
      <c r="M22" s="4">
        <f>AVERAGE(G22,I22,K22)</f>
        <v>0.9239197412079777</v>
      </c>
      <c r="N22" s="2" t="s">
        <v>4</v>
      </c>
      <c r="O22" s="2"/>
    </row>
    <row r="23" spans="2:15" s="1" customFormat="1" ht="12.75">
      <c r="B23" s="1" t="s">
        <v>48</v>
      </c>
      <c r="C23" s="1" t="s">
        <v>47</v>
      </c>
      <c r="D23" s="1" t="s">
        <v>6</v>
      </c>
      <c r="E23" s="1" t="s">
        <v>3</v>
      </c>
      <c r="F23" s="2"/>
      <c r="G23" s="4">
        <f>G22</f>
        <v>1.9378272276022794</v>
      </c>
      <c r="H23" s="4"/>
      <c r="I23" s="4">
        <f>I22</f>
        <v>0.49303400519308</v>
      </c>
      <c r="J23" s="4"/>
      <c r="K23" s="4">
        <f>K22</f>
        <v>0.3408979908285732</v>
      </c>
      <c r="L23" s="2"/>
      <c r="M23" s="4">
        <f>M22</f>
        <v>0.9239197412079777</v>
      </c>
      <c r="N23" s="2"/>
      <c r="O23" s="2"/>
    </row>
    <row r="24" spans="6:15" s="1" customFormat="1" ht="12.75">
      <c r="F24" s="2"/>
      <c r="G24" s="4"/>
      <c r="H24" s="4"/>
      <c r="I24" s="4"/>
      <c r="J24" s="4"/>
      <c r="K24" s="4"/>
      <c r="L24" s="2"/>
      <c r="M24" s="2"/>
      <c r="N24" s="2"/>
      <c r="O24" s="2"/>
    </row>
    <row r="25" spans="1:49" s="7" customFormat="1" ht="12.75">
      <c r="A25" s="7" t="s">
        <v>7</v>
      </c>
      <c r="B25" s="7" t="s">
        <v>20</v>
      </c>
      <c r="D25" s="7" t="s">
        <v>18</v>
      </c>
      <c r="E25" s="7" t="s">
        <v>19</v>
      </c>
      <c r="G25" s="8">
        <v>99.9999</v>
      </c>
      <c r="H25" s="8"/>
      <c r="I25" s="8">
        <v>99.9999</v>
      </c>
      <c r="J25" s="8"/>
      <c r="K25" s="8">
        <v>99.9999</v>
      </c>
      <c r="L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7" customFormat="1" ht="12.75">
      <c r="A26" s="7" t="s">
        <v>7</v>
      </c>
      <c r="B26" s="7" t="s">
        <v>22</v>
      </c>
      <c r="D26" s="7" t="s">
        <v>18</v>
      </c>
      <c r="E26" s="7" t="s">
        <v>19</v>
      </c>
      <c r="G26" s="8">
        <v>99.9999</v>
      </c>
      <c r="H26" s="8"/>
      <c r="I26" s="8">
        <v>99.9999</v>
      </c>
      <c r="J26" s="8"/>
      <c r="K26" s="8">
        <v>99.9999</v>
      </c>
      <c r="L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7:54" s="1" customFormat="1" ht="12.7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2:54" s="1" customFormat="1" ht="12.75">
      <c r="B28" t="s">
        <v>36</v>
      </c>
      <c r="C28" s="1" t="s">
        <v>26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s="1" customFormat="1" ht="12.75">
      <c r="A29" s="1" t="s">
        <v>7</v>
      </c>
      <c r="B29" s="1" t="s">
        <v>27</v>
      </c>
      <c r="D29" s="1" t="s">
        <v>19</v>
      </c>
      <c r="G29" s="4">
        <v>2.4</v>
      </c>
      <c r="H29" s="4"/>
      <c r="I29" s="4">
        <v>2.8</v>
      </c>
      <c r="J29" s="4"/>
      <c r="K29" s="4">
        <v>2.6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1" customFormat="1" ht="12.75">
      <c r="A30" s="1" t="s">
        <v>7</v>
      </c>
      <c r="B30" s="1" t="s">
        <v>28</v>
      </c>
      <c r="D30" s="1" t="s">
        <v>19</v>
      </c>
      <c r="G30" s="4">
        <v>9.9</v>
      </c>
      <c r="H30" s="4"/>
      <c r="I30" s="4">
        <v>10.4</v>
      </c>
      <c r="J30" s="4"/>
      <c r="K30" s="4">
        <v>10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s="1" customFormat="1" ht="12.75">
      <c r="A31" s="1" t="s">
        <v>7</v>
      </c>
      <c r="B31" s="1" t="s">
        <v>29</v>
      </c>
      <c r="D31" s="1" t="s">
        <v>31</v>
      </c>
      <c r="G31" s="4">
        <v>10514</v>
      </c>
      <c r="H31" s="4"/>
      <c r="I31" s="4">
        <v>10310</v>
      </c>
      <c r="J31" s="4"/>
      <c r="K31" s="4">
        <v>10546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1" customFormat="1" ht="12.75">
      <c r="A32" s="1" t="s">
        <v>7</v>
      </c>
      <c r="B32" s="1" t="s">
        <v>30</v>
      </c>
      <c r="D32" s="1" t="s">
        <v>32</v>
      </c>
      <c r="G32" s="4">
        <v>77</v>
      </c>
      <c r="H32" s="4"/>
      <c r="I32" s="4">
        <v>78</v>
      </c>
      <c r="J32" s="4"/>
      <c r="K32" s="4">
        <v>77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6:15" s="1" customFormat="1" ht="12.75">
      <c r="F33" s="2"/>
      <c r="G33" s="4"/>
      <c r="H33" s="4"/>
      <c r="I33" s="4"/>
      <c r="J33" s="4"/>
      <c r="K33" s="4"/>
      <c r="L33" s="2"/>
      <c r="M33" s="2"/>
      <c r="N33" s="2"/>
      <c r="O33" s="2"/>
    </row>
    <row r="34" spans="2:15" s="1" customFormat="1" ht="12.75">
      <c r="B34" s="9" t="s">
        <v>8</v>
      </c>
      <c r="C34" s="9"/>
      <c r="F34" s="2"/>
      <c r="G34" s="6" t="s">
        <v>33</v>
      </c>
      <c r="H34" s="6"/>
      <c r="I34" s="6" t="s">
        <v>34</v>
      </c>
      <c r="J34" s="6"/>
      <c r="K34" s="6" t="s">
        <v>35</v>
      </c>
      <c r="L34" s="2"/>
      <c r="M34" t="s">
        <v>37</v>
      </c>
      <c r="N34" s="2"/>
      <c r="O34" s="2"/>
    </row>
    <row r="35" spans="6:15" s="1" customFormat="1" ht="12.75">
      <c r="F35" s="2"/>
      <c r="G35" s="4"/>
      <c r="H35" s="4"/>
      <c r="I35" s="4"/>
      <c r="J35" s="4"/>
      <c r="K35" s="4"/>
      <c r="L35" s="2"/>
      <c r="M35"/>
      <c r="N35" s="2"/>
      <c r="O35" s="2"/>
    </row>
    <row r="36" spans="1:15" s="1" customFormat="1" ht="12.75">
      <c r="A36" s="1" t="s">
        <v>8</v>
      </c>
      <c r="B36" s="1" t="s">
        <v>1</v>
      </c>
      <c r="C36" s="1" t="s">
        <v>47</v>
      </c>
      <c r="D36" s="1" t="s">
        <v>2</v>
      </c>
      <c r="E36" s="1" t="s">
        <v>3</v>
      </c>
      <c r="F36" s="2" t="s">
        <v>4</v>
      </c>
      <c r="G36" s="3">
        <v>0.078400777728</v>
      </c>
      <c r="H36" s="3" t="s">
        <v>4</v>
      </c>
      <c r="I36" s="3">
        <v>0.060100596192</v>
      </c>
      <c r="J36" s="3" t="s">
        <v>4</v>
      </c>
      <c r="K36" s="3">
        <v>0.069800692416</v>
      </c>
      <c r="L36" s="3" t="s">
        <v>4</v>
      </c>
      <c r="M36" s="3">
        <f>AVERAGE(G36,I36,K36)</f>
        <v>0.069434022112</v>
      </c>
      <c r="N36" s="3" t="s">
        <v>4</v>
      </c>
      <c r="O36" s="3"/>
    </row>
    <row r="37" spans="1:13" s="1" customFormat="1" ht="12.75">
      <c r="A37" s="1" t="s">
        <v>8</v>
      </c>
      <c r="B37" s="1" t="s">
        <v>97</v>
      </c>
      <c r="C37" s="1" t="s">
        <v>47</v>
      </c>
      <c r="D37" s="1" t="s">
        <v>6</v>
      </c>
      <c r="E37" s="1" t="s">
        <v>3</v>
      </c>
      <c r="F37" s="2" t="s">
        <v>4</v>
      </c>
      <c r="G37" s="2">
        <v>1.269064748201439</v>
      </c>
      <c r="H37" s="2" t="s">
        <v>4</v>
      </c>
      <c r="I37" s="2">
        <v>2.4172661870503602</v>
      </c>
      <c r="J37" s="2" t="s">
        <v>4</v>
      </c>
      <c r="K37" s="2">
        <v>1.1482014388489212</v>
      </c>
      <c r="L37" s="2" t="s">
        <v>4</v>
      </c>
      <c r="M37" s="4">
        <f>AVERAGE(G37,I37,K37)</f>
        <v>1.611510791366907</v>
      </c>
    </row>
    <row r="38" spans="1:15" s="1" customFormat="1" ht="12.75">
      <c r="A38" s="1" t="s">
        <v>8</v>
      </c>
      <c r="B38" s="1" t="s">
        <v>5</v>
      </c>
      <c r="C38" s="1" t="s">
        <v>47</v>
      </c>
      <c r="D38" s="1" t="s">
        <v>6</v>
      </c>
      <c r="E38" s="1" t="s">
        <v>3</v>
      </c>
      <c r="F38" s="2" t="s">
        <v>4</v>
      </c>
      <c r="G38" s="4">
        <v>5.356013426307744</v>
      </c>
      <c r="H38" s="4" t="s">
        <v>4</v>
      </c>
      <c r="I38" s="4">
        <v>7.336507441821478</v>
      </c>
      <c r="J38" s="4" t="s">
        <v>4</v>
      </c>
      <c r="K38" s="4">
        <v>7.126380250388083</v>
      </c>
      <c r="L38" s="2" t="s">
        <v>4</v>
      </c>
      <c r="M38" s="4">
        <f>AVERAGE(G38,I38,K38)</f>
        <v>6.606300372839101</v>
      </c>
      <c r="N38" s="2" t="s">
        <v>4</v>
      </c>
      <c r="O38" s="2"/>
    </row>
    <row r="39" spans="2:15" s="1" customFormat="1" ht="12.75">
      <c r="B39" s="1" t="s">
        <v>48</v>
      </c>
      <c r="C39" s="1" t="s">
        <v>47</v>
      </c>
      <c r="D39" s="1" t="s">
        <v>6</v>
      </c>
      <c r="E39" s="1" t="s">
        <v>3</v>
      </c>
      <c r="F39" s="2"/>
      <c r="G39" s="4">
        <f>G38</f>
        <v>5.356013426307744</v>
      </c>
      <c r="H39" s="4"/>
      <c r="I39" s="4">
        <f>I38</f>
        <v>7.336507441821478</v>
      </c>
      <c r="J39" s="4"/>
      <c r="K39" s="4">
        <f>K38</f>
        <v>7.126380250388083</v>
      </c>
      <c r="L39" s="2"/>
      <c r="M39" s="4">
        <f>AVERAGE(G39,I39,K39)</f>
        <v>6.606300372839101</v>
      </c>
      <c r="N39" s="2"/>
      <c r="O39" s="2"/>
    </row>
    <row r="41" spans="2:54" s="1" customFormat="1" ht="12.75">
      <c r="B41" t="s">
        <v>36</v>
      </c>
      <c r="C41" s="1" t="s">
        <v>26</v>
      </c>
      <c r="D41" s="1" t="s">
        <v>47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1" customFormat="1" ht="12.75">
      <c r="A42" s="1" t="s">
        <v>8</v>
      </c>
      <c r="B42" s="1" t="s">
        <v>27</v>
      </c>
      <c r="D42" s="1" t="s">
        <v>19</v>
      </c>
      <c r="G42" s="4">
        <v>2.8</v>
      </c>
      <c r="H42" s="4"/>
      <c r="I42" s="4">
        <v>1.9</v>
      </c>
      <c r="J42" s="4"/>
      <c r="K42" s="4">
        <v>2.7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1" customFormat="1" ht="12.75">
      <c r="A43" s="1" t="s">
        <v>8</v>
      </c>
      <c r="B43" s="1" t="s">
        <v>28</v>
      </c>
      <c r="D43" s="1" t="s">
        <v>19</v>
      </c>
      <c r="G43" s="4">
        <v>11.4</v>
      </c>
      <c r="H43" s="4"/>
      <c r="I43" s="4">
        <v>11.2</v>
      </c>
      <c r="J43" s="4"/>
      <c r="K43" s="4">
        <v>12.6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1" customFormat="1" ht="12.75">
      <c r="A44" s="1" t="s">
        <v>8</v>
      </c>
      <c r="B44" s="1" t="s">
        <v>29</v>
      </c>
      <c r="D44" s="1" t="s">
        <v>31</v>
      </c>
      <c r="G44" s="4">
        <v>8268</v>
      </c>
      <c r="H44" s="4"/>
      <c r="I44" s="4">
        <v>8113</v>
      </c>
      <c r="J44" s="4"/>
      <c r="K44" s="4">
        <v>8423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1" customFormat="1" ht="12.75">
      <c r="A45" s="1" t="s">
        <v>8</v>
      </c>
      <c r="B45" s="1" t="s">
        <v>30</v>
      </c>
      <c r="D45" s="1" t="s">
        <v>32</v>
      </c>
      <c r="G45" s="4">
        <v>74</v>
      </c>
      <c r="H45" s="4"/>
      <c r="I45" s="4">
        <v>75</v>
      </c>
      <c r="J45" s="4"/>
      <c r="K45" s="4">
        <v>74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</sheetData>
  <printOptions headings="1" horizontalCentered="1"/>
  <pageMargins left="0.25" right="0.25" top="0.5" bottom="0.5" header="0.5" footer="0.25"/>
  <pageSetup horizontalDpi="300" verticalDpi="300" orientation="portrait" scale="80" r:id="rId1"/>
  <headerFooter alignWithMargins="0">
    <oddFooter>&amp;C&amp;P, 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B1">
      <selection activeCell="F3" sqref="F3"/>
    </sheetView>
  </sheetViews>
  <sheetFormatPr defaultColWidth="9.140625" defaultRowHeight="12.75"/>
  <cols>
    <col min="1" max="1" width="2.8515625" style="0" hidden="1" customWidth="1"/>
    <col min="2" max="2" width="15.8515625" style="0" customWidth="1"/>
    <col min="3" max="3" width="3.57421875" style="0" customWidth="1"/>
    <col min="4" max="4" width="7.7109375" style="0" customWidth="1"/>
    <col min="5" max="5" width="2.8515625" style="0" customWidth="1"/>
    <col min="6" max="6" width="10.7109375" style="0" customWidth="1"/>
    <col min="7" max="7" width="2.421875" style="0" customWidth="1"/>
    <col min="8" max="8" width="11.57421875" style="0" bestFit="1" customWidth="1"/>
    <col min="9" max="9" width="2.00390625" style="0" customWidth="1"/>
    <col min="10" max="10" width="11.57421875" style="0" bestFit="1" customWidth="1"/>
    <col min="11" max="11" width="2.57421875" style="0" customWidth="1"/>
    <col min="12" max="12" width="11.140625" style="0" customWidth="1"/>
    <col min="13" max="13" width="2.28125" style="0" customWidth="1"/>
    <col min="15" max="15" width="2.00390625" style="0" customWidth="1"/>
    <col min="17" max="17" width="1.7109375" style="0" customWidth="1"/>
    <col min="18" max="18" width="6.28125" style="0" customWidth="1"/>
  </cols>
  <sheetData>
    <row r="1" ht="12.75">
      <c r="B1" s="10" t="s">
        <v>83</v>
      </c>
    </row>
    <row r="4" spans="2:12" ht="12.75">
      <c r="B4" s="10" t="s">
        <v>0</v>
      </c>
      <c r="F4" s="6" t="s">
        <v>33</v>
      </c>
      <c r="G4" s="6"/>
      <c r="H4" s="6" t="s">
        <v>34</v>
      </c>
      <c r="I4" s="6"/>
      <c r="J4" s="6" t="s">
        <v>35</v>
      </c>
      <c r="K4" s="6"/>
      <c r="L4" s="6" t="s">
        <v>37</v>
      </c>
    </row>
    <row r="6" spans="2:12" ht="12.75">
      <c r="B6" t="s">
        <v>86</v>
      </c>
      <c r="F6" t="s">
        <v>88</v>
      </c>
      <c r="H6" t="s">
        <v>88</v>
      </c>
      <c r="J6" t="s">
        <v>88</v>
      </c>
      <c r="L6" t="s">
        <v>88</v>
      </c>
    </row>
    <row r="7" spans="2:12" ht="12.75">
      <c r="B7" t="s">
        <v>87</v>
      </c>
      <c r="F7" t="s">
        <v>88</v>
      </c>
      <c r="H7" t="s">
        <v>88</v>
      </c>
      <c r="J7" t="s">
        <v>88</v>
      </c>
      <c r="L7" t="s">
        <v>88</v>
      </c>
    </row>
    <row r="8" spans="2:10" ht="12.75">
      <c r="B8" t="s">
        <v>84</v>
      </c>
      <c r="D8" t="s">
        <v>85</v>
      </c>
      <c r="F8">
        <v>679</v>
      </c>
      <c r="H8">
        <v>679</v>
      </c>
      <c r="J8">
        <v>703</v>
      </c>
    </row>
    <row r="10" spans="2:10" ht="12.75">
      <c r="B10" t="s">
        <v>89</v>
      </c>
      <c r="F10">
        <f>'emiss 2'!G16</f>
        <v>7750</v>
      </c>
      <c r="H10">
        <f>'emiss 2'!I16</f>
        <v>7778</v>
      </c>
      <c r="J10">
        <f>'emiss 2'!K16</f>
        <v>8017</v>
      </c>
    </row>
    <row r="11" spans="2:10" ht="12.75">
      <c r="B11" t="s">
        <v>28</v>
      </c>
      <c r="F11">
        <f>'emiss 2'!G15</f>
        <v>10.1</v>
      </c>
      <c r="H11">
        <f>'emiss 2'!I15</f>
        <v>10.1</v>
      </c>
      <c r="J11">
        <f>'emiss 2'!K15</f>
        <v>10.6</v>
      </c>
    </row>
    <row r="13" spans="2:12" ht="12.75">
      <c r="B13" t="s">
        <v>84</v>
      </c>
      <c r="D13" t="s">
        <v>90</v>
      </c>
      <c r="F13" s="17">
        <f>F8*454/60/0.0283/F10*14/(21-F11)*1000000</f>
        <v>30087615.916362792</v>
      </c>
      <c r="G13" s="17"/>
      <c r="H13" s="17">
        <f>H8*454/60/0.0283/H10*14/(21-H11)*1000000</f>
        <v>29979303.593701676</v>
      </c>
      <c r="I13" s="17"/>
      <c r="J13" s="17">
        <f>J8*454/60/0.0283/J10*14/(21-J11)*1000000</f>
        <v>31561403.29642221</v>
      </c>
      <c r="K13" s="17"/>
      <c r="L13" s="17">
        <f>AVERAGE(F13,H13,J13)</f>
        <v>30542774.268828895</v>
      </c>
    </row>
    <row r="15" spans="2:12" ht="12.75">
      <c r="B15" s="10" t="s">
        <v>7</v>
      </c>
      <c r="F15" s="6" t="s">
        <v>33</v>
      </c>
      <c r="G15" s="6"/>
      <c r="H15" s="6" t="s">
        <v>34</v>
      </c>
      <c r="I15" s="6"/>
      <c r="J15" s="6" t="s">
        <v>35</v>
      </c>
      <c r="K15" s="6"/>
      <c r="L15" s="6" t="s">
        <v>37</v>
      </c>
    </row>
    <row r="17" spans="2:12" ht="12.75">
      <c r="B17" t="s">
        <v>86</v>
      </c>
      <c r="F17" t="s">
        <v>88</v>
      </c>
      <c r="H17" t="s">
        <v>88</v>
      </c>
      <c r="J17" t="s">
        <v>88</v>
      </c>
      <c r="L17" t="s">
        <v>88</v>
      </c>
    </row>
    <row r="18" spans="2:12" ht="12.75">
      <c r="B18" t="s">
        <v>87</v>
      </c>
      <c r="F18" t="s">
        <v>88</v>
      </c>
      <c r="H18" t="s">
        <v>88</v>
      </c>
      <c r="J18" t="s">
        <v>88</v>
      </c>
      <c r="L18" t="s">
        <v>88</v>
      </c>
    </row>
    <row r="19" spans="2:10" ht="12.75">
      <c r="B19" t="s">
        <v>84</v>
      </c>
      <c r="D19" t="s">
        <v>85</v>
      </c>
      <c r="F19">
        <v>43.1</v>
      </c>
      <c r="H19">
        <v>41.4</v>
      </c>
      <c r="J19">
        <v>41.4</v>
      </c>
    </row>
    <row r="21" spans="2:10" ht="12.75">
      <c r="B21" t="s">
        <v>89</v>
      </c>
      <c r="F21">
        <f>'emiss 2'!G31</f>
        <v>10514</v>
      </c>
      <c r="H21">
        <f>'emiss 2'!I31</f>
        <v>10310</v>
      </c>
      <c r="J21">
        <f>'emiss 2'!K31</f>
        <v>10546</v>
      </c>
    </row>
    <row r="22" spans="2:10" ht="12.75">
      <c r="B22" t="s">
        <v>28</v>
      </c>
      <c r="F22">
        <f>'emiss 2'!G30</f>
        <v>9.9</v>
      </c>
      <c r="H22">
        <f>'emiss 2'!I30</f>
        <v>10.4</v>
      </c>
      <c r="J22">
        <f>'emiss 2'!K30</f>
        <v>10</v>
      </c>
    </row>
    <row r="24" spans="2:12" ht="12.75">
      <c r="B24" t="s">
        <v>84</v>
      </c>
      <c r="D24" t="s">
        <v>90</v>
      </c>
      <c r="F24" s="17">
        <f>F19*454/60/0.0283/F21*14/(21-F22)*1000000</f>
        <v>1382396.168147087</v>
      </c>
      <c r="G24" s="17"/>
      <c r="H24" s="17">
        <f>H19*454/60/0.0283/H21*14/(21-H22)*1000000</f>
        <v>1418018.8798878219</v>
      </c>
      <c r="I24" s="17"/>
      <c r="J24" s="17">
        <f>J19*454/60/0.0283/J21*14/(21-J22)*1000000</f>
        <v>1335875.8280383819</v>
      </c>
      <c r="K24" s="17"/>
      <c r="L24" s="17">
        <f>AVERAGE(F24,H24,J24)</f>
        <v>1378763.6253577636</v>
      </c>
    </row>
    <row r="26" spans="2:12" ht="12.75">
      <c r="B26" s="10" t="s">
        <v>8</v>
      </c>
      <c r="F26" s="6" t="s">
        <v>33</v>
      </c>
      <c r="G26" s="6"/>
      <c r="H26" s="6" t="s">
        <v>34</v>
      </c>
      <c r="I26" s="6"/>
      <c r="J26" s="6" t="s">
        <v>35</v>
      </c>
      <c r="K26" s="6"/>
      <c r="L26" s="6" t="s">
        <v>37</v>
      </c>
    </row>
    <row r="28" spans="2:12" ht="12.75">
      <c r="B28" t="s">
        <v>86</v>
      </c>
      <c r="F28" t="s">
        <v>88</v>
      </c>
      <c r="H28" t="s">
        <v>88</v>
      </c>
      <c r="J28" t="s">
        <v>88</v>
      </c>
      <c r="L28" t="s">
        <v>88</v>
      </c>
    </row>
    <row r="29" spans="2:12" ht="12.75">
      <c r="B29" t="s">
        <v>87</v>
      </c>
      <c r="F29" t="s">
        <v>88</v>
      </c>
      <c r="H29" t="s">
        <v>88</v>
      </c>
      <c r="J29" t="s">
        <v>88</v>
      </c>
      <c r="L29" t="s">
        <v>88</v>
      </c>
    </row>
    <row r="30" spans="2:10" ht="12.75">
      <c r="B30" t="s">
        <v>84</v>
      </c>
      <c r="D30" t="s">
        <v>85</v>
      </c>
      <c r="F30">
        <v>43.1</v>
      </c>
      <c r="H30">
        <v>41.4</v>
      </c>
      <c r="J30">
        <v>41.4</v>
      </c>
    </row>
    <row r="32" spans="2:10" ht="12.75">
      <c r="B32" t="s">
        <v>89</v>
      </c>
      <c r="F32">
        <f>'emiss 2'!G44</f>
        <v>8268</v>
      </c>
      <c r="H32">
        <f>'emiss 2'!I44</f>
        <v>8113</v>
      </c>
      <c r="J32">
        <f>'emiss 2'!K44</f>
        <v>8423</v>
      </c>
    </row>
    <row r="33" spans="2:10" ht="12.75">
      <c r="B33" t="s">
        <v>28</v>
      </c>
      <c r="F33">
        <f>'emiss 2'!G43</f>
        <v>11.4</v>
      </c>
      <c r="H33">
        <f>'emiss 2'!I43</f>
        <v>11.2</v>
      </c>
      <c r="J33">
        <f>'emiss 2'!K43</f>
        <v>12.6</v>
      </c>
    </row>
    <row r="35" spans="2:12" ht="12.75">
      <c r="B35" t="s">
        <v>84</v>
      </c>
      <c r="D35" t="s">
        <v>90</v>
      </c>
      <c r="F35" s="17">
        <f>F30*454/60/0.0283/F32*14/(21-F33)*1000000</f>
        <v>2032599.300542164</v>
      </c>
      <c r="G35" s="17"/>
      <c r="H35" s="17">
        <f>H30*454/60/0.0283/H32*14/(21-H33)*1000000</f>
        <v>1949121.8591907234</v>
      </c>
      <c r="I35" s="17"/>
      <c r="J35" s="17">
        <f>J30*454/60/0.0283/J32*14/(21-J33)*1000000</f>
        <v>2190284.132836685</v>
      </c>
      <c r="K35" s="17"/>
      <c r="L35" s="17">
        <f>AVERAGE(F35,H35,J35)</f>
        <v>2057335.0975231908</v>
      </c>
    </row>
    <row r="55" ht="12.75">
      <c r="A55" s="6"/>
    </row>
  </sheetData>
  <printOptions headings="1" horizontalCentered="1"/>
  <pageMargins left="0.25" right="0.25" top="0.5" bottom="0.5" header="0.5" footer="0.25"/>
  <pageSetup horizontalDpi="600" verticalDpi="600" orientation="landscape" scale="80" r:id="rId1"/>
  <headerFooter alignWithMargins="0">
    <oddFooter>&amp;C&amp;P, 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2004-02-20T23:51:03Z</cp:lastPrinted>
  <dcterms:created xsi:type="dcterms:W3CDTF">2002-09-06T16:49:01Z</dcterms:created>
  <dcterms:modified xsi:type="dcterms:W3CDTF">2004-02-20T23:51:07Z</dcterms:modified>
  <cp:category/>
  <cp:version/>
  <cp:contentType/>
  <cp:contentStatus/>
</cp:coreProperties>
</file>