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1100" windowHeight="6090" activeTab="0"/>
  </bookViews>
  <sheets>
    <sheet name="list" sheetId="1" r:id="rId1"/>
    <sheet name="source" sheetId="2" r:id="rId2"/>
    <sheet name="cond" sheetId="3" r:id="rId3"/>
    <sheet name="emiss 2" sheetId="4" r:id="rId4"/>
    <sheet name="feed 2" sheetId="5" r:id="rId5"/>
    <sheet name="df c1" sheetId="6" r:id="rId6"/>
    <sheet name="df c50" sheetId="7" r:id="rId7"/>
  </sheets>
  <definedNames>
    <definedName name="_xlnm.Print_Titles" localSheetId="4">'feed 2'!$B:$B</definedName>
  </definedNames>
  <calcPr fullCalcOnLoad="1"/>
</workbook>
</file>

<file path=xl/sharedStrings.xml><?xml version="1.0" encoding="utf-8"?>
<sst xmlns="http://schemas.openxmlformats.org/spreadsheetml/2006/main" count="758" uniqueCount="150">
  <si>
    <t>467C1</t>
  </si>
  <si>
    <t>R1</t>
  </si>
  <si>
    <t>Chlorine</t>
  </si>
  <si>
    <t>Feedrate</t>
  </si>
  <si>
    <t>Ash</t>
  </si>
  <si>
    <t>Heating value</t>
  </si>
  <si>
    <t>R2</t>
  </si>
  <si>
    <t>R3</t>
  </si>
  <si>
    <t>467C2</t>
  </si>
  <si>
    <t>467C3</t>
  </si>
  <si>
    <t>467C4</t>
  </si>
  <si>
    <t>PM</t>
  </si>
  <si>
    <t>y</t>
  </si>
  <si>
    <t/>
  </si>
  <si>
    <t>HCl</t>
  </si>
  <si>
    <t>nd</t>
  </si>
  <si>
    <t>wt %</t>
  </si>
  <si>
    <t>ppmw</t>
  </si>
  <si>
    <t>lb/hr</t>
  </si>
  <si>
    <t>Btu/lb</t>
  </si>
  <si>
    <t>Liq</t>
  </si>
  <si>
    <t>Sludge</t>
  </si>
  <si>
    <t>Solid</t>
  </si>
  <si>
    <t>Cond Avg</t>
  </si>
  <si>
    <t>gr/dscf</t>
  </si>
  <si>
    <t>ppmv</t>
  </si>
  <si>
    <t>I-TEF</t>
  </si>
  <si>
    <t>Total</t>
  </si>
  <si>
    <t>TEQ</t>
  </si>
  <si>
    <t>Wt Fact</t>
  </si>
  <si>
    <t>Full ND</t>
  </si>
  <si>
    <t>1/2 ND</t>
  </si>
  <si>
    <t>4D 2378</t>
  </si>
  <si>
    <t>4D Other</t>
  </si>
  <si>
    <t>4D Total</t>
  </si>
  <si>
    <t>5D 12378</t>
  </si>
  <si>
    <t>5D Other</t>
  </si>
  <si>
    <t>5D Total</t>
  </si>
  <si>
    <t>6D 123478</t>
  </si>
  <si>
    <t>6D 123678</t>
  </si>
  <si>
    <t>6D 123789</t>
  </si>
  <si>
    <t>6D Other</t>
  </si>
  <si>
    <t>6D Total</t>
  </si>
  <si>
    <t>7D 1234678</t>
  </si>
  <si>
    <t>7D Other</t>
  </si>
  <si>
    <t>7D Total</t>
  </si>
  <si>
    <t>8D</t>
  </si>
  <si>
    <t>4F 2378</t>
  </si>
  <si>
    <t>4F Other</t>
  </si>
  <si>
    <t>4F Total</t>
  </si>
  <si>
    <t>5F 12378</t>
  </si>
  <si>
    <t>5F 23478</t>
  </si>
  <si>
    <t>5F Other</t>
  </si>
  <si>
    <t>5F Total</t>
  </si>
  <si>
    <t>6F 123478</t>
  </si>
  <si>
    <t>6F 123678</t>
  </si>
  <si>
    <t>6F 123789</t>
  </si>
  <si>
    <t>6F 234678</t>
  </si>
  <si>
    <t>6F Other</t>
  </si>
  <si>
    <t>6F Total</t>
  </si>
  <si>
    <t>7F 1234678</t>
  </si>
  <si>
    <t>7F 1234789</t>
  </si>
  <si>
    <t>7F Other</t>
  </si>
  <si>
    <t>7F Total</t>
  </si>
  <si>
    <t>8F</t>
  </si>
  <si>
    <t>Total PCDD/PCDF</t>
  </si>
  <si>
    <t>?</t>
  </si>
  <si>
    <t>Cond Descr</t>
  </si>
  <si>
    <t>Carbon Tetrachloride</t>
  </si>
  <si>
    <t>DRE</t>
  </si>
  <si>
    <t>%</t>
  </si>
  <si>
    <t>p-Dichlorobenzene</t>
  </si>
  <si>
    <t>Tetrachloroethene</t>
  </si>
  <si>
    <t xml:space="preserve">Stack gas flowrates and % O2 not available. Cannot calculate MTECS </t>
  </si>
  <si>
    <t>Condition Description</t>
  </si>
  <si>
    <t>467</t>
  </si>
  <si>
    <t>LA</t>
  </si>
  <si>
    <t>SU NO. 2 INCINERATOR</t>
  </si>
  <si>
    <t>C/S</t>
  </si>
  <si>
    <t>None</t>
  </si>
  <si>
    <t>Phase I ID No.</t>
  </si>
  <si>
    <t>EPA ID No.</t>
  </si>
  <si>
    <t>Facility Name</t>
  </si>
  <si>
    <t>Facility Location</t>
  </si>
  <si>
    <t xml:space="preserve">    City</t>
  </si>
  <si>
    <t xml:space="preserve">    State</t>
  </si>
  <si>
    <t>Unit ID Name/No.</t>
  </si>
  <si>
    <t>Other Sister Facilities</t>
  </si>
  <si>
    <t>Combustor Characteristics</t>
  </si>
  <si>
    <t>Capacity (MMBtu/hr)</t>
  </si>
  <si>
    <t>Soot Blowing</t>
  </si>
  <si>
    <t>APCS Characteristics</t>
  </si>
  <si>
    <t>Hazardous Wastes</t>
  </si>
  <si>
    <t>Haz Waste Description</t>
  </si>
  <si>
    <t>Supplemental Fuel</t>
  </si>
  <si>
    <t>Stack Characteristics</t>
  </si>
  <si>
    <t xml:space="preserve">    Diameter (ft)</t>
  </si>
  <si>
    <t xml:space="preserve">    Height (ft)</t>
  </si>
  <si>
    <t xml:space="preserve">    Gas Velocity (ft/sec)</t>
  </si>
  <si>
    <t xml:space="preserve">    Gas Temperature (°F)</t>
  </si>
  <si>
    <t>Permitting Status</t>
  </si>
  <si>
    <t>HWC Burn Status (Date if Terminated)</t>
  </si>
  <si>
    <t>Source Description</t>
  </si>
  <si>
    <t>Combustor Type</t>
  </si>
  <si>
    <t>Combustor Class</t>
  </si>
  <si>
    <t>Liquid injection</t>
  </si>
  <si>
    <t>ng/dscm</t>
  </si>
  <si>
    <t>Wet scrubber</t>
  </si>
  <si>
    <t>Stack Gas Emissions 2</t>
  </si>
  <si>
    <t>Feedstream 2</t>
  </si>
  <si>
    <t>Feedstream</t>
  </si>
  <si>
    <t>LAD981524441?</t>
  </si>
  <si>
    <t>PPG (or WASTE-TECH SERVICES, INC.?)</t>
  </si>
  <si>
    <t>Report Name/Date</t>
  </si>
  <si>
    <t>Report Prepare</t>
  </si>
  <si>
    <t>Testing Firm</t>
  </si>
  <si>
    <t>can't find copy of test report in EERGC records</t>
  </si>
  <si>
    <t>PCDD/PCDF data reported in "Application of an Ultra Clean Technique for the Measurement of Trace Dioxin and Furan Levels in Source Emissions," Bruce Maisel, L. Davis, and M. Wood, 1997 Incineration Conference, May 12-16, 1997, Oakland California, pp. 355-360</t>
  </si>
  <si>
    <t>Testing Dates</t>
  </si>
  <si>
    <t>Cond Dates</t>
  </si>
  <si>
    <t>Number of Sister Facilities</t>
  </si>
  <si>
    <t>Onsite incinerator</t>
  </si>
  <si>
    <t>APCS Detailed Acronym</t>
  </si>
  <si>
    <t>APCS General Class</t>
  </si>
  <si>
    <t>LEWS</t>
  </si>
  <si>
    <t>Liq, solid, sludge</t>
  </si>
  <si>
    <t>source</t>
  </si>
  <si>
    <t>cond</t>
  </si>
  <si>
    <t>emiss 2</t>
  </si>
  <si>
    <t>feed 2</t>
  </si>
  <si>
    <t>df c1</t>
  </si>
  <si>
    <t>CO (RA)</t>
  </si>
  <si>
    <t>Lake Charles</t>
  </si>
  <si>
    <t>Feedstream Description</t>
  </si>
  <si>
    <t>Feedstream Number</t>
  </si>
  <si>
    <t>Feed Class</t>
  </si>
  <si>
    <t>F1</t>
  </si>
  <si>
    <t>Liq HW</t>
  </si>
  <si>
    <t>F2</t>
  </si>
  <si>
    <t>Sludge HW</t>
  </si>
  <si>
    <t>F3</t>
  </si>
  <si>
    <t>Solid HW</t>
  </si>
  <si>
    <t>Feed Class 2</t>
  </si>
  <si>
    <t>Thermal Feedrate</t>
  </si>
  <si>
    <t>MMBtu/hr</t>
  </si>
  <si>
    <t>HW</t>
  </si>
  <si>
    <t>or HCl concentrations</t>
  </si>
  <si>
    <t>467C50</t>
  </si>
  <si>
    <t>df c50</t>
  </si>
  <si>
    <t>F4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</si>
</sst>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
    <numFmt numFmtId="168" formatCode="mm/dd/yy"/>
    <numFmt numFmtId="169" formatCode="mmmm\ d\,\ yyyy"/>
  </numFmts>
  <fonts count="3">
    <font>
      <sz val="10"/>
      <name val="Arial"/>
      <family val="0"/>
    </font>
    <font>
      <b/>
      <sz val="10"/>
      <name val="Arial"/>
      <family val="2"/>
    </font>
    <font>
      <sz val="10"/>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0" xfId="0" applyFill="1" applyBorder="1" applyAlignment="1">
      <alignment/>
    </xf>
    <xf numFmtId="0" fontId="0" fillId="0" borderId="0" xfId="0" applyNumberFormat="1" applyFill="1" applyBorder="1" applyAlignment="1">
      <alignment/>
    </xf>
    <xf numFmtId="0" fontId="1" fillId="0" borderId="0" xfId="0" applyFont="1" applyAlignment="1">
      <alignment/>
    </xf>
    <xf numFmtId="0" fontId="1" fillId="0" borderId="0" xfId="0" applyFont="1" applyBorder="1" applyAlignment="1">
      <alignment/>
    </xf>
    <xf numFmtId="2" fontId="0" fillId="0" borderId="0" xfId="0" applyNumberFormat="1" applyBorder="1" applyAlignment="1">
      <alignment/>
    </xf>
    <xf numFmtId="43" fontId="0" fillId="0" borderId="0" xfId="15" applyBorder="1" applyAlignment="1">
      <alignment/>
    </xf>
    <xf numFmtId="166" fontId="0" fillId="0" borderId="0" xfId="0" applyNumberFormat="1" applyBorder="1" applyAlignment="1">
      <alignment/>
    </xf>
    <xf numFmtId="0" fontId="1" fillId="0" borderId="0" xfId="0" applyFont="1" applyFill="1" applyBorder="1" applyAlignment="1">
      <alignment/>
    </xf>
    <xf numFmtId="0" fontId="0" fillId="0" borderId="0" xfId="0" applyNumberFormat="1" applyAlignment="1">
      <alignment horizontal="center"/>
    </xf>
    <xf numFmtId="166" fontId="0" fillId="0" borderId="0" xfId="0" applyNumberFormat="1" applyAlignment="1">
      <alignment/>
    </xf>
    <xf numFmtId="0" fontId="0" fillId="0" borderId="0" xfId="0" applyNumberFormat="1" applyFill="1" applyBorder="1" applyAlignment="1">
      <alignment horizontal="center"/>
    </xf>
    <xf numFmtId="166" fontId="0" fillId="0" borderId="0" xfId="0" applyNumberFormat="1" applyFill="1" applyBorder="1" applyAlignment="1">
      <alignment/>
    </xf>
    <xf numFmtId="167" fontId="0" fillId="0" borderId="0" xfId="0" applyNumberFormat="1" applyFill="1" applyBorder="1" applyAlignment="1">
      <alignment/>
    </xf>
    <xf numFmtId="168" fontId="0" fillId="0" borderId="0" xfId="0" applyNumberFormat="1" applyAlignment="1">
      <alignment/>
    </xf>
    <xf numFmtId="0" fontId="0" fillId="0" borderId="0" xfId="0" applyAlignment="1">
      <alignment horizontal="left"/>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1" fillId="0" borderId="0" xfId="0" applyFont="1" applyAlignment="1">
      <alignment vertical="top"/>
    </xf>
    <xf numFmtId="169" fontId="0" fillId="0" borderId="0" xfId="0" applyNumberFormat="1" applyAlignment="1">
      <alignment horizontal="left"/>
    </xf>
    <xf numFmtId="17" fontId="0" fillId="0" borderId="0" xfId="0" applyNumberForma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165" fontId="0" fillId="0" borderId="0" xfId="0" applyNumberFormat="1" applyFill="1" applyBorder="1" applyAlignment="1">
      <alignment/>
    </xf>
    <xf numFmtId="166" fontId="0" fillId="0" borderId="0" xfId="0" applyNumberFormat="1" applyFont="1" applyBorder="1" applyAlignment="1">
      <alignment horizontal="right"/>
    </xf>
    <xf numFmtId="0" fontId="2" fillId="0" borderId="0" xfId="0" applyFont="1" applyAlignment="1">
      <alignment/>
    </xf>
    <xf numFmtId="2" fontId="0" fillId="0" borderId="0" xfId="0" applyNumberFormat="1" applyFill="1" applyBorder="1" applyAlignment="1">
      <alignment/>
    </xf>
    <xf numFmtId="166" fontId="0" fillId="0" borderId="0" xfId="0" applyNumberForma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6"/>
  <sheetViews>
    <sheetView tabSelected="1" workbookViewId="0" topLeftCell="A1">
      <selection activeCell="D1" sqref="D1"/>
    </sheetView>
  </sheetViews>
  <sheetFormatPr defaultColWidth="9.140625" defaultRowHeight="12.75"/>
  <sheetData>
    <row r="1" ht="12.75">
      <c r="A1" t="s">
        <v>126</v>
      </c>
    </row>
    <row r="2" ht="12.75">
      <c r="A2" t="s">
        <v>127</v>
      </c>
    </row>
    <row r="3" ht="12.75">
      <c r="A3" t="s">
        <v>128</v>
      </c>
    </row>
    <row r="4" ht="12.75">
      <c r="A4" t="s">
        <v>129</v>
      </c>
    </row>
    <row r="5" ht="12.75">
      <c r="A5" t="s">
        <v>130</v>
      </c>
    </row>
    <row r="6" ht="12.75">
      <c r="A6" t="s">
        <v>148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C31"/>
  <sheetViews>
    <sheetView workbookViewId="0" topLeftCell="B1">
      <selection activeCell="E9" sqref="E9"/>
    </sheetView>
  </sheetViews>
  <sheetFormatPr defaultColWidth="9.140625" defaultRowHeight="12.75"/>
  <cols>
    <col min="1" max="1" width="1.7109375" style="0" hidden="1" customWidth="1"/>
    <col min="2" max="2" width="25.57421875" style="0" customWidth="1"/>
    <col min="3" max="3" width="53.57421875" style="0" customWidth="1"/>
  </cols>
  <sheetData>
    <row r="1" ht="12.75">
      <c r="B1" s="7" t="s">
        <v>102</v>
      </c>
    </row>
    <row r="3" spans="2:3" ht="12.75">
      <c r="B3" t="s">
        <v>80</v>
      </c>
      <c r="C3" t="s">
        <v>75</v>
      </c>
    </row>
    <row r="4" spans="2:3" ht="12.75">
      <c r="B4" t="s">
        <v>81</v>
      </c>
      <c r="C4" s="32" t="s">
        <v>111</v>
      </c>
    </row>
    <row r="5" spans="2:3" ht="12.75">
      <c r="B5" t="s">
        <v>82</v>
      </c>
      <c r="C5" s="32" t="s">
        <v>112</v>
      </c>
    </row>
    <row r="6" ht="12.75">
      <c r="B6" t="s">
        <v>83</v>
      </c>
    </row>
    <row r="7" spans="2:3" ht="12.75">
      <c r="B7" t="s">
        <v>84</v>
      </c>
      <c r="C7" t="s">
        <v>132</v>
      </c>
    </row>
    <row r="8" spans="2:3" ht="12.75">
      <c r="B8" t="s">
        <v>85</v>
      </c>
      <c r="C8" t="s">
        <v>76</v>
      </c>
    </row>
    <row r="9" spans="2:3" ht="12.75">
      <c r="B9" t="s">
        <v>86</v>
      </c>
      <c r="C9" t="s">
        <v>77</v>
      </c>
    </row>
    <row r="10" spans="2:3" ht="12.75">
      <c r="B10" t="s">
        <v>87</v>
      </c>
      <c r="C10" t="s">
        <v>79</v>
      </c>
    </row>
    <row r="11" spans="2:3" ht="12.75">
      <c r="B11" s="26" t="s">
        <v>120</v>
      </c>
      <c r="C11" s="27">
        <v>0</v>
      </c>
    </row>
    <row r="12" spans="2:3" ht="12.75">
      <c r="B12" t="s">
        <v>104</v>
      </c>
      <c r="C12" t="s">
        <v>121</v>
      </c>
    </row>
    <row r="13" spans="2:3" ht="12.75">
      <c r="B13" t="s">
        <v>103</v>
      </c>
      <c r="C13" t="s">
        <v>105</v>
      </c>
    </row>
    <row r="14" ht="12.75">
      <c r="B14" t="s">
        <v>88</v>
      </c>
    </row>
    <row r="15" ht="12.75">
      <c r="B15" t="s">
        <v>89</v>
      </c>
    </row>
    <row r="16" ht="12.75">
      <c r="B16" t="s">
        <v>90</v>
      </c>
    </row>
    <row r="17" spans="2:3" ht="12.75">
      <c r="B17" s="26" t="s">
        <v>122</v>
      </c>
      <c r="C17" t="s">
        <v>78</v>
      </c>
    </row>
    <row r="18" spans="2:3" ht="12.75">
      <c r="B18" s="26" t="s">
        <v>123</v>
      </c>
      <c r="C18" t="s">
        <v>124</v>
      </c>
    </row>
    <row r="19" spans="2:3" ht="12.75">
      <c r="B19" t="s">
        <v>91</v>
      </c>
      <c r="C19" t="s">
        <v>107</v>
      </c>
    </row>
    <row r="20" spans="2:3" ht="12.75">
      <c r="B20" t="s">
        <v>92</v>
      </c>
      <c r="C20" t="s">
        <v>125</v>
      </c>
    </row>
    <row r="21" ht="12.75">
      <c r="B21" t="s">
        <v>93</v>
      </c>
    </row>
    <row r="22" spans="2:3" ht="12.75">
      <c r="B22" t="s">
        <v>94</v>
      </c>
      <c r="C22" t="s">
        <v>66</v>
      </c>
    </row>
    <row r="24" ht="12.75">
      <c r="B24" t="s">
        <v>95</v>
      </c>
    </row>
    <row r="25" ht="12.75">
      <c r="B25" t="s">
        <v>96</v>
      </c>
    </row>
    <row r="26" ht="12.75">
      <c r="B26" t="s">
        <v>97</v>
      </c>
    </row>
    <row r="27" ht="12.75">
      <c r="B27" t="s">
        <v>98</v>
      </c>
    </row>
    <row r="28" ht="12.75">
      <c r="B28" t="s">
        <v>99</v>
      </c>
    </row>
    <row r="30" ht="12.75">
      <c r="B30" t="s">
        <v>100</v>
      </c>
    </row>
    <row r="31" ht="12.75">
      <c r="B31" t="s">
        <v>101</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A1:E43"/>
  <sheetViews>
    <sheetView workbookViewId="0" topLeftCell="B25">
      <selection activeCell="E9" sqref="E9"/>
    </sheetView>
  </sheetViews>
  <sheetFormatPr defaultColWidth="9.140625" defaultRowHeight="12.75"/>
  <cols>
    <col min="1" max="1" width="2.28125" style="0" hidden="1" customWidth="1"/>
    <col min="2" max="2" width="18.7109375" style="0" customWidth="1"/>
    <col min="3" max="3" width="62.140625" style="19" customWidth="1"/>
  </cols>
  <sheetData>
    <row r="1" ht="12.75">
      <c r="B1" s="7" t="s">
        <v>74</v>
      </c>
    </row>
    <row r="3" spans="2:3" ht="12.75">
      <c r="B3" s="7" t="s">
        <v>0</v>
      </c>
      <c r="C3" s="19" t="s">
        <v>116</v>
      </c>
    </row>
    <row r="5" spans="2:3" ht="12.75">
      <c r="B5" s="19" t="s">
        <v>113</v>
      </c>
      <c r="C5"/>
    </row>
    <row r="6" spans="2:3" ht="12.75">
      <c r="B6" s="19" t="s">
        <v>114</v>
      </c>
      <c r="C6"/>
    </row>
    <row r="7" spans="2:3" ht="12.75">
      <c r="B7" s="19" t="s">
        <v>115</v>
      </c>
      <c r="C7"/>
    </row>
    <row r="8" spans="1:3" ht="12.75">
      <c r="A8" t="s">
        <v>0</v>
      </c>
      <c r="B8" t="s">
        <v>67</v>
      </c>
      <c r="C8" s="19" t="s">
        <v>66</v>
      </c>
    </row>
    <row r="9" spans="2:5" ht="12.75">
      <c r="B9" t="s">
        <v>118</v>
      </c>
      <c r="C9" s="24">
        <v>32058</v>
      </c>
      <c r="E9" s="18"/>
    </row>
    <row r="10" spans="2:5" ht="12.75">
      <c r="B10" t="s">
        <v>119</v>
      </c>
      <c r="C10" s="25">
        <v>32056</v>
      </c>
      <c r="E10" s="18"/>
    </row>
    <row r="11" ht="12.75">
      <c r="E11" s="18"/>
    </row>
    <row r="12" spans="2:5" ht="12.75">
      <c r="B12" s="7" t="s">
        <v>8</v>
      </c>
      <c r="E12" s="18"/>
    </row>
    <row r="13" ht="12.75">
      <c r="E13" s="18"/>
    </row>
    <row r="14" spans="2:3" ht="12.75">
      <c r="B14" s="19" t="s">
        <v>113</v>
      </c>
      <c r="C14"/>
    </row>
    <row r="15" spans="2:3" ht="12.75">
      <c r="B15" s="19" t="s">
        <v>114</v>
      </c>
      <c r="C15"/>
    </row>
    <row r="16" spans="2:3" ht="12.75">
      <c r="B16" s="19" t="s">
        <v>115</v>
      </c>
      <c r="C16"/>
    </row>
    <row r="17" spans="1:3" ht="12.75">
      <c r="A17" t="s">
        <v>8</v>
      </c>
      <c r="B17" t="s">
        <v>67</v>
      </c>
      <c r="C17" s="19" t="s">
        <v>66</v>
      </c>
    </row>
    <row r="18" spans="2:5" ht="12.75">
      <c r="B18" t="s">
        <v>118</v>
      </c>
      <c r="C18" s="24">
        <v>32057</v>
      </c>
      <c r="E18" s="18"/>
    </row>
    <row r="19" spans="2:5" ht="12.75">
      <c r="B19" t="s">
        <v>119</v>
      </c>
      <c r="C19" s="25">
        <v>32056</v>
      </c>
      <c r="E19" s="18"/>
    </row>
    <row r="20" ht="12.75">
      <c r="E20" s="18"/>
    </row>
    <row r="21" spans="2:5" ht="12.75">
      <c r="B21" s="7" t="s">
        <v>9</v>
      </c>
      <c r="E21" s="18"/>
    </row>
    <row r="22" ht="12.75">
      <c r="E22" s="18"/>
    </row>
    <row r="23" spans="2:3" ht="12.75">
      <c r="B23" s="19" t="s">
        <v>113</v>
      </c>
      <c r="C23"/>
    </row>
    <row r="24" spans="2:3" ht="12.75">
      <c r="B24" s="19" t="s">
        <v>114</v>
      </c>
      <c r="C24"/>
    </row>
    <row r="25" spans="2:3" ht="12.75">
      <c r="B25" s="19" t="s">
        <v>115</v>
      </c>
      <c r="C25"/>
    </row>
    <row r="26" spans="2:3" ht="12.75">
      <c r="B26" t="s">
        <v>67</v>
      </c>
      <c r="C26" s="19" t="s">
        <v>66</v>
      </c>
    </row>
    <row r="27" spans="2:5" ht="12.75">
      <c r="B27" t="s">
        <v>118</v>
      </c>
      <c r="C27" s="24">
        <v>32056</v>
      </c>
      <c r="E27" s="18"/>
    </row>
    <row r="28" spans="2:5" ht="12.75">
      <c r="B28" t="s">
        <v>119</v>
      </c>
      <c r="C28" s="25">
        <v>32056</v>
      </c>
      <c r="E28" s="18"/>
    </row>
    <row r="29" ht="12.75">
      <c r="E29" s="18"/>
    </row>
    <row r="30" spans="2:5" ht="12.75">
      <c r="B30" s="7" t="s">
        <v>10</v>
      </c>
      <c r="E30" s="18"/>
    </row>
    <row r="31" ht="12.75">
      <c r="E31" s="18"/>
    </row>
    <row r="32" spans="2:3" ht="12.75">
      <c r="B32" s="19" t="s">
        <v>113</v>
      </c>
      <c r="C32"/>
    </row>
    <row r="33" spans="2:3" ht="12.75">
      <c r="B33" s="19" t="s">
        <v>114</v>
      </c>
      <c r="C33"/>
    </row>
    <row r="34" spans="2:3" ht="12.75">
      <c r="B34" s="19" t="s">
        <v>115</v>
      </c>
      <c r="C34"/>
    </row>
    <row r="35" spans="2:3" ht="12.75">
      <c r="B35" t="s">
        <v>67</v>
      </c>
      <c r="C35" s="19" t="s">
        <v>66</v>
      </c>
    </row>
    <row r="36" spans="2:3" ht="12.75">
      <c r="B36" t="s">
        <v>118</v>
      </c>
      <c r="C36" s="24">
        <v>32059</v>
      </c>
    </row>
    <row r="37" spans="2:3" ht="12.75">
      <c r="B37" t="s">
        <v>119</v>
      </c>
      <c r="C37" s="25">
        <v>32056</v>
      </c>
    </row>
    <row r="40" ht="12.75">
      <c r="B40" s="23" t="s">
        <v>147</v>
      </c>
    </row>
    <row r="42" spans="2:3" ht="51">
      <c r="B42" t="s">
        <v>67</v>
      </c>
      <c r="C42" s="22" t="s">
        <v>117</v>
      </c>
    </row>
    <row r="43" spans="2:3" ht="12.75">
      <c r="B43" t="s">
        <v>119</v>
      </c>
      <c r="C43" s="25">
        <v>35431</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AS44"/>
  <sheetViews>
    <sheetView workbookViewId="0" topLeftCell="B1">
      <selection activeCell="E9" sqref="E9"/>
    </sheetView>
  </sheetViews>
  <sheetFormatPr defaultColWidth="9.140625" defaultRowHeight="12.75"/>
  <cols>
    <col min="1" max="1" width="1.1484375" style="0" hidden="1" customWidth="1"/>
    <col min="2" max="2" width="21.140625" style="0" customWidth="1"/>
    <col min="4" max="4" width="7.28125" style="0" customWidth="1"/>
    <col min="5" max="6" width="4.00390625" style="0" customWidth="1"/>
    <col min="7" max="7" width="12.140625" style="0" customWidth="1"/>
    <col min="8" max="8" width="3.421875" style="0" customWidth="1"/>
    <col min="9" max="9" width="12.8515625" style="0" customWidth="1"/>
    <col min="10" max="10" width="2.8515625" style="0" customWidth="1"/>
    <col min="11" max="11" width="12.140625" style="0" customWidth="1"/>
    <col min="12" max="12" width="2.28125" style="0" customWidth="1"/>
    <col min="13" max="13" width="12.57421875" style="0" customWidth="1"/>
  </cols>
  <sheetData>
    <row r="1" ht="12.75">
      <c r="B1" s="7" t="s">
        <v>108</v>
      </c>
    </row>
    <row r="4" spans="2:13" ht="12.75">
      <c r="B4" s="7" t="s">
        <v>0</v>
      </c>
      <c r="G4" s="21" t="s">
        <v>1</v>
      </c>
      <c r="H4" s="21"/>
      <c r="I4" s="21" t="s">
        <v>6</v>
      </c>
      <c r="J4" s="21"/>
      <c r="K4" s="21" t="s">
        <v>7</v>
      </c>
      <c r="L4" s="21"/>
      <c r="M4" s="21" t="s">
        <v>23</v>
      </c>
    </row>
    <row r="6" spans="1:13" s="1" customFormat="1" ht="12.75">
      <c r="A6" s="1" t="s">
        <v>0</v>
      </c>
      <c r="B6" s="1" t="s">
        <v>11</v>
      </c>
      <c r="D6" s="1" t="s">
        <v>24</v>
      </c>
      <c r="E6" s="1" t="s">
        <v>12</v>
      </c>
      <c r="F6" s="2" t="s">
        <v>13</v>
      </c>
      <c r="G6" s="3">
        <v>0.113401124928</v>
      </c>
      <c r="H6" s="3" t="s">
        <v>13</v>
      </c>
      <c r="I6" s="3">
        <v>0.205302036576</v>
      </c>
      <c r="J6" s="3" t="s">
        <v>13</v>
      </c>
      <c r="K6" s="3">
        <v>0.148301471136</v>
      </c>
      <c r="L6" s="3" t="s">
        <v>13</v>
      </c>
      <c r="M6" s="3">
        <f>AVERAGE(G6,I6,K6)</f>
        <v>0.15566821088000002</v>
      </c>
    </row>
    <row r="7" spans="1:13" s="1" customFormat="1" ht="12.75">
      <c r="A7" s="1" t="s">
        <v>0</v>
      </c>
      <c r="B7" s="1" t="s">
        <v>131</v>
      </c>
      <c r="D7" s="1" t="s">
        <v>25</v>
      </c>
      <c r="E7" s="1" t="s">
        <v>12</v>
      </c>
      <c r="F7" s="2" t="s">
        <v>13</v>
      </c>
      <c r="G7" s="4">
        <v>0</v>
      </c>
      <c r="H7" s="4" t="s">
        <v>13</v>
      </c>
      <c r="I7" s="4">
        <v>0</v>
      </c>
      <c r="J7" s="4" t="s">
        <v>13</v>
      </c>
      <c r="K7" s="4">
        <v>1</v>
      </c>
      <c r="L7" s="2" t="s">
        <v>13</v>
      </c>
      <c r="M7" s="4">
        <f>AVERAGE(G7,I7,K7)</f>
        <v>0.3333333333333333</v>
      </c>
    </row>
    <row r="8" spans="1:13" s="1" customFormat="1" ht="12.75">
      <c r="A8" s="1" t="s">
        <v>0</v>
      </c>
      <c r="B8" s="1" t="s">
        <v>14</v>
      </c>
      <c r="D8" s="1" t="s">
        <v>18</v>
      </c>
      <c r="F8" s="2" t="s">
        <v>13</v>
      </c>
      <c r="G8" s="9">
        <v>0.236</v>
      </c>
      <c r="H8" s="4" t="s">
        <v>13</v>
      </c>
      <c r="I8" s="9">
        <v>0.219</v>
      </c>
      <c r="J8" s="4" t="s">
        <v>13</v>
      </c>
      <c r="K8" s="10">
        <v>0.267</v>
      </c>
      <c r="L8" s="2" t="s">
        <v>13</v>
      </c>
      <c r="M8" s="2"/>
    </row>
    <row r="9" spans="6:13" s="1" customFormat="1" ht="12.75">
      <c r="F9" s="2"/>
      <c r="G9" s="4"/>
      <c r="H9" s="4"/>
      <c r="I9" s="4"/>
      <c r="J9" s="4"/>
      <c r="K9" s="4"/>
      <c r="L9" s="2"/>
      <c r="M9" s="2"/>
    </row>
    <row r="10" spans="1:45" s="5" customFormat="1" ht="12.75">
      <c r="A10" s="5" t="s">
        <v>0</v>
      </c>
      <c r="B10" s="5" t="s">
        <v>68</v>
      </c>
      <c r="C10" s="5" t="s">
        <v>69</v>
      </c>
      <c r="D10" s="5" t="s">
        <v>70</v>
      </c>
      <c r="G10" s="6">
        <v>99.997</v>
      </c>
      <c r="H10" s="6"/>
      <c r="I10" s="6">
        <v>99.997</v>
      </c>
      <c r="J10" s="6"/>
      <c r="K10" s="6">
        <v>99.997</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s="5" customFormat="1" ht="12.75">
      <c r="A11" s="5" t="s">
        <v>0</v>
      </c>
      <c r="B11" s="5" t="s">
        <v>71</v>
      </c>
      <c r="C11" s="5" t="s">
        <v>69</v>
      </c>
      <c r="D11" s="5" t="s">
        <v>70</v>
      </c>
      <c r="G11" s="6">
        <v>99.99988</v>
      </c>
      <c r="H11" s="6"/>
      <c r="I11" s="6">
        <v>99.999</v>
      </c>
      <c r="J11" s="6"/>
      <c r="K11" s="6">
        <v>99.99998</v>
      </c>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s="5" customFormat="1" ht="12.75">
      <c r="A12" s="5" t="s">
        <v>0</v>
      </c>
      <c r="B12" s="5" t="s">
        <v>72</v>
      </c>
      <c r="C12" s="5" t="s">
        <v>69</v>
      </c>
      <c r="D12" s="5" t="s">
        <v>70</v>
      </c>
      <c r="G12" s="6">
        <v>99.99998</v>
      </c>
      <c r="H12" s="6"/>
      <c r="I12" s="6">
        <v>99.99997</v>
      </c>
      <c r="J12" s="6"/>
      <c r="K12" s="6">
        <v>99.9988</v>
      </c>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7:45" s="5" customFormat="1" ht="12.75">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2:13" s="1" customFormat="1" ht="12.75">
      <c r="B14" s="8" t="s">
        <v>8</v>
      </c>
      <c r="F14" s="2"/>
      <c r="G14" s="21" t="s">
        <v>1</v>
      </c>
      <c r="H14" s="21"/>
      <c r="I14" s="21" t="s">
        <v>6</v>
      </c>
      <c r="J14" s="21"/>
      <c r="K14" s="21" t="s">
        <v>7</v>
      </c>
      <c r="L14" s="21"/>
      <c r="M14" s="21" t="s">
        <v>23</v>
      </c>
    </row>
    <row r="15" spans="6:13" s="1" customFormat="1" ht="12.75">
      <c r="F15" s="2"/>
      <c r="G15" s="4"/>
      <c r="H15" s="4"/>
      <c r="I15" s="4"/>
      <c r="J15" s="4"/>
      <c r="K15" s="4"/>
      <c r="L15" s="2"/>
      <c r="M15" s="2"/>
    </row>
    <row r="16" spans="1:13" s="1" customFormat="1" ht="12.75">
      <c r="A16" s="1" t="s">
        <v>8</v>
      </c>
      <c r="B16" s="1" t="s">
        <v>131</v>
      </c>
      <c r="D16" s="1" t="s">
        <v>25</v>
      </c>
      <c r="E16" s="1" t="s">
        <v>12</v>
      </c>
      <c r="F16" s="2" t="s">
        <v>13</v>
      </c>
      <c r="G16" s="4">
        <v>1</v>
      </c>
      <c r="H16" s="4" t="s">
        <v>13</v>
      </c>
      <c r="I16" s="4">
        <v>1</v>
      </c>
      <c r="J16" s="4" t="s">
        <v>13</v>
      </c>
      <c r="K16" s="4">
        <v>2</v>
      </c>
      <c r="L16" s="2" t="s">
        <v>13</v>
      </c>
      <c r="M16" s="4">
        <f>AVERAGE(G16,I16,K16)</f>
        <v>1.3333333333333333</v>
      </c>
    </row>
    <row r="17" spans="1:13" s="1" customFormat="1" ht="12.75">
      <c r="A17" s="1" t="s">
        <v>8</v>
      </c>
      <c r="B17" s="1" t="s">
        <v>14</v>
      </c>
      <c r="D17" s="1" t="s">
        <v>18</v>
      </c>
      <c r="F17" s="2" t="s">
        <v>15</v>
      </c>
      <c r="G17" s="11">
        <v>0.043</v>
      </c>
      <c r="H17" s="11" t="s">
        <v>15</v>
      </c>
      <c r="I17" s="11">
        <v>0.0396</v>
      </c>
      <c r="J17" s="11" t="s">
        <v>13</v>
      </c>
      <c r="K17" s="11">
        <v>0.058</v>
      </c>
      <c r="L17" s="2" t="s">
        <v>13</v>
      </c>
      <c r="M17" s="2"/>
    </row>
    <row r="18" spans="6:13" s="1" customFormat="1" ht="12.75">
      <c r="F18" s="2"/>
      <c r="G18" s="4"/>
      <c r="H18" s="4"/>
      <c r="I18" s="4"/>
      <c r="J18" s="4"/>
      <c r="K18" s="4"/>
      <c r="L18" s="2"/>
      <c r="M18" s="2"/>
    </row>
    <row r="19" spans="1:45" s="5" customFormat="1" ht="12.75">
      <c r="A19" s="5" t="s">
        <v>8</v>
      </c>
      <c r="B19" s="5" t="s">
        <v>68</v>
      </c>
      <c r="C19" s="5" t="s">
        <v>69</v>
      </c>
      <c r="D19" s="5" t="s">
        <v>70</v>
      </c>
      <c r="G19" s="6">
        <v>99.9994</v>
      </c>
      <c r="H19" s="6"/>
      <c r="I19" s="6">
        <v>99.996</v>
      </c>
      <c r="J19" s="6"/>
      <c r="K19" s="6">
        <v>99.998</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s="5" customFormat="1" ht="12.75">
      <c r="A20" s="5" t="s">
        <v>8</v>
      </c>
      <c r="B20" s="5" t="s">
        <v>71</v>
      </c>
      <c r="C20" s="5" t="s">
        <v>69</v>
      </c>
      <c r="D20" s="5" t="s">
        <v>70</v>
      </c>
      <c r="G20" s="6">
        <v>99.9998</v>
      </c>
      <c r="H20" s="6"/>
      <c r="I20" s="6">
        <v>99.9995</v>
      </c>
      <c r="J20" s="6"/>
      <c r="K20" s="6">
        <v>99.99987</v>
      </c>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s="5" customFormat="1" ht="12.75">
      <c r="A21" s="5" t="s">
        <v>8</v>
      </c>
      <c r="B21" s="5" t="s">
        <v>72</v>
      </c>
      <c r="C21" s="5" t="s">
        <v>69</v>
      </c>
      <c r="D21" s="5" t="s">
        <v>70</v>
      </c>
      <c r="G21" s="6">
        <v>99.9998</v>
      </c>
      <c r="H21" s="6"/>
      <c r="I21" s="6">
        <v>99.9964</v>
      </c>
      <c r="J21" s="6"/>
      <c r="K21" s="6">
        <v>99.9989</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7:45" s="5" customFormat="1" ht="12.75">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2:13" s="1" customFormat="1" ht="12.75">
      <c r="B23" s="8" t="s">
        <v>9</v>
      </c>
      <c r="F23" s="2"/>
      <c r="G23" s="21" t="s">
        <v>1</v>
      </c>
      <c r="H23" s="21"/>
      <c r="I23" s="21" t="s">
        <v>6</v>
      </c>
      <c r="J23" s="21"/>
      <c r="K23" s="21" t="s">
        <v>7</v>
      </c>
      <c r="L23" s="21"/>
      <c r="M23" s="21" t="s">
        <v>23</v>
      </c>
    </row>
    <row r="24" spans="6:13" s="1" customFormat="1" ht="12.75">
      <c r="F24" s="2"/>
      <c r="G24" s="4"/>
      <c r="H24" s="4"/>
      <c r="I24" s="4"/>
      <c r="J24" s="4"/>
      <c r="K24" s="4"/>
      <c r="L24" s="2"/>
      <c r="M24" s="2"/>
    </row>
    <row r="25" spans="1:13" s="1" customFormat="1" ht="12.75">
      <c r="A25" s="1" t="s">
        <v>9</v>
      </c>
      <c r="B25" s="1" t="s">
        <v>11</v>
      </c>
      <c r="D25" s="1" t="s">
        <v>24</v>
      </c>
      <c r="E25" s="1" t="s">
        <v>12</v>
      </c>
      <c r="F25" s="2" t="s">
        <v>13</v>
      </c>
      <c r="G25" s="3">
        <v>0.0571905673248</v>
      </c>
      <c r="H25" s="3" t="s">
        <v>13</v>
      </c>
      <c r="I25" s="3">
        <v>0.0432804293376</v>
      </c>
      <c r="J25" s="3" t="s">
        <v>13</v>
      </c>
      <c r="K25" s="3">
        <v>0.0812608060992</v>
      </c>
      <c r="L25" s="3" t="s">
        <v>13</v>
      </c>
      <c r="M25" s="3">
        <f>AVERAGE(G25,I25,K25)</f>
        <v>0.0605772675872</v>
      </c>
    </row>
    <row r="26" spans="1:13" s="1" customFormat="1" ht="12.75">
      <c r="A26" s="1" t="s">
        <v>9</v>
      </c>
      <c r="B26" s="1" t="s">
        <v>131</v>
      </c>
      <c r="D26" s="1" t="s">
        <v>25</v>
      </c>
      <c r="E26" s="1" t="s">
        <v>12</v>
      </c>
      <c r="F26" s="2" t="s">
        <v>13</v>
      </c>
      <c r="G26" s="4">
        <v>0</v>
      </c>
      <c r="H26" s="4" t="s">
        <v>13</v>
      </c>
      <c r="I26" s="4">
        <v>0</v>
      </c>
      <c r="J26" s="4" t="s">
        <v>13</v>
      </c>
      <c r="K26" s="4">
        <v>1</v>
      </c>
      <c r="L26" s="2" t="s">
        <v>13</v>
      </c>
      <c r="M26" s="4">
        <f>AVERAGE(G26,I26,K26)</f>
        <v>0.3333333333333333</v>
      </c>
    </row>
    <row r="27" spans="1:13" s="1" customFormat="1" ht="12.75">
      <c r="A27" s="1" t="s">
        <v>9</v>
      </c>
      <c r="B27" s="1" t="s">
        <v>14</v>
      </c>
      <c r="D27" s="1" t="s">
        <v>18</v>
      </c>
      <c r="F27" s="2" t="s">
        <v>13</v>
      </c>
      <c r="G27" s="11">
        <v>0.087</v>
      </c>
      <c r="H27" s="11" t="s">
        <v>13</v>
      </c>
      <c r="I27" s="11">
        <v>0.08</v>
      </c>
      <c r="J27" s="11" t="s">
        <v>13</v>
      </c>
      <c r="K27" s="11">
        <v>0.151</v>
      </c>
      <c r="L27" s="2" t="s">
        <v>13</v>
      </c>
      <c r="M27" s="2"/>
    </row>
    <row r="28" spans="6:13" s="1" customFormat="1" ht="12.75">
      <c r="F28" s="2"/>
      <c r="G28" s="11"/>
      <c r="H28" s="11"/>
      <c r="I28" s="11"/>
      <c r="J28" s="11"/>
      <c r="K28" s="11"/>
      <c r="L28" s="2"/>
      <c r="M28" s="2"/>
    </row>
    <row r="29" spans="1:45" s="5" customFormat="1" ht="12.75">
      <c r="A29" s="5" t="s">
        <v>9</v>
      </c>
      <c r="B29" s="5" t="s">
        <v>68</v>
      </c>
      <c r="C29" s="5" t="s">
        <v>69</v>
      </c>
      <c r="D29" s="5" t="s">
        <v>70</v>
      </c>
      <c r="G29" s="6">
        <v>99.9979</v>
      </c>
      <c r="H29" s="6"/>
      <c r="I29" s="6">
        <v>99.995</v>
      </c>
      <c r="J29" s="6"/>
      <c r="K29" s="6">
        <v>99.9975</v>
      </c>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s="5" customFormat="1" ht="12.75">
      <c r="A30" s="5" t="s">
        <v>9</v>
      </c>
      <c r="B30" s="5" t="s">
        <v>71</v>
      </c>
      <c r="C30" s="5" t="s">
        <v>69</v>
      </c>
      <c r="D30" s="5" t="s">
        <v>70</v>
      </c>
      <c r="G30" s="6">
        <v>99.99989</v>
      </c>
      <c r="H30" s="6"/>
      <c r="I30" s="6">
        <v>99.999989</v>
      </c>
      <c r="J30" s="6"/>
      <c r="K30" s="6">
        <v>99.999945</v>
      </c>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s="5" customFormat="1" ht="12.75">
      <c r="A31" s="5" t="s">
        <v>9</v>
      </c>
      <c r="B31" s="5" t="s">
        <v>72</v>
      </c>
      <c r="C31" s="5" t="s">
        <v>69</v>
      </c>
      <c r="D31" s="5" t="s">
        <v>70</v>
      </c>
      <c r="G31" s="6">
        <v>99.99912</v>
      </c>
      <c r="H31" s="6"/>
      <c r="I31" s="6">
        <v>99.9977</v>
      </c>
      <c r="J31" s="6"/>
      <c r="K31" s="6">
        <v>99.9992</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6:13" s="1" customFormat="1" ht="12.75">
      <c r="F32" s="2"/>
      <c r="G32" s="4"/>
      <c r="H32" s="4"/>
      <c r="I32" s="4"/>
      <c r="J32" s="4"/>
      <c r="K32" s="4"/>
      <c r="L32" s="2"/>
      <c r="M32" s="2"/>
    </row>
    <row r="33" spans="2:13" s="1" customFormat="1" ht="12.75">
      <c r="B33" s="8" t="s">
        <v>10</v>
      </c>
      <c r="F33" s="2"/>
      <c r="G33" s="21" t="s">
        <v>1</v>
      </c>
      <c r="H33" s="21"/>
      <c r="I33" s="21" t="s">
        <v>6</v>
      </c>
      <c r="J33" s="21"/>
      <c r="K33" s="21" t="s">
        <v>7</v>
      </c>
      <c r="L33" s="21"/>
      <c r="M33" s="21" t="s">
        <v>23</v>
      </c>
    </row>
    <row r="34" spans="6:13" s="1" customFormat="1" ht="12.75">
      <c r="F34" s="2"/>
      <c r="G34" s="4"/>
      <c r="H34" s="4"/>
      <c r="I34" s="4"/>
      <c r="J34" s="4"/>
      <c r="K34" s="4"/>
      <c r="L34" s="2"/>
      <c r="M34" s="2"/>
    </row>
    <row r="35" spans="1:13" s="1" customFormat="1" ht="12.75">
      <c r="A35" s="1" t="s">
        <v>10</v>
      </c>
      <c r="B35" s="1" t="s">
        <v>11</v>
      </c>
      <c r="D35" s="1" t="s">
        <v>24</v>
      </c>
      <c r="E35" s="1" t="s">
        <v>12</v>
      </c>
      <c r="F35" s="2" t="s">
        <v>13</v>
      </c>
      <c r="G35" s="3">
        <v>0.0061850613552</v>
      </c>
      <c r="H35" s="3" t="s">
        <v>13</v>
      </c>
      <c r="I35" s="3">
        <v>0.0217602158592</v>
      </c>
      <c r="J35" s="3" t="s">
        <v>13</v>
      </c>
      <c r="K35" s="3">
        <v>0.00776407701888</v>
      </c>
      <c r="L35" s="3" t="s">
        <v>13</v>
      </c>
      <c r="M35" s="3">
        <f>AVERAGE(G35,I35,K35)</f>
        <v>0.011903118077759999</v>
      </c>
    </row>
    <row r="36" spans="1:13" s="1" customFormat="1" ht="12.75">
      <c r="A36" s="1" t="s">
        <v>10</v>
      </c>
      <c r="B36" s="1" t="s">
        <v>131</v>
      </c>
      <c r="D36" s="1" t="s">
        <v>25</v>
      </c>
      <c r="E36" s="1" t="s">
        <v>12</v>
      </c>
      <c r="F36" s="2" t="s">
        <v>13</v>
      </c>
      <c r="G36" s="4">
        <v>2</v>
      </c>
      <c r="H36" s="4" t="s">
        <v>13</v>
      </c>
      <c r="I36" s="4">
        <v>1</v>
      </c>
      <c r="J36" s="4" t="s">
        <v>13</v>
      </c>
      <c r="K36" s="4">
        <v>2</v>
      </c>
      <c r="L36" s="2" t="s">
        <v>13</v>
      </c>
      <c r="M36" s="4">
        <f>AVERAGE(G36,I36,K36)</f>
        <v>1.6666666666666667</v>
      </c>
    </row>
    <row r="37" spans="1:13" s="1" customFormat="1" ht="12.75">
      <c r="A37" s="1" t="s">
        <v>10</v>
      </c>
      <c r="B37" s="1" t="s">
        <v>14</v>
      </c>
      <c r="D37" s="1" t="s">
        <v>18</v>
      </c>
      <c r="F37" s="2" t="s">
        <v>15</v>
      </c>
      <c r="G37" s="11">
        <v>0.0319</v>
      </c>
      <c r="H37" s="11" t="s">
        <v>15</v>
      </c>
      <c r="I37" s="11">
        <v>0.0294</v>
      </c>
      <c r="J37" s="11" t="s">
        <v>13</v>
      </c>
      <c r="K37" s="11">
        <v>0.033</v>
      </c>
      <c r="L37" s="2" t="s">
        <v>13</v>
      </c>
      <c r="M37" s="2"/>
    </row>
    <row r="39" spans="1:45" s="5" customFormat="1" ht="12.75">
      <c r="A39" s="5" t="s">
        <v>10</v>
      </c>
      <c r="B39" s="5" t="s">
        <v>68</v>
      </c>
      <c r="C39" s="5" t="s">
        <v>69</v>
      </c>
      <c r="D39" s="5" t="s">
        <v>70</v>
      </c>
      <c r="G39" s="6">
        <v>99.998</v>
      </c>
      <c r="H39" s="6"/>
      <c r="I39" s="6">
        <v>99.997</v>
      </c>
      <c r="J39" s="6"/>
      <c r="K39" s="6">
        <v>99.9986</v>
      </c>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s="5" customFormat="1" ht="12.75">
      <c r="A40" s="5" t="s">
        <v>10</v>
      </c>
      <c r="B40" s="5" t="s">
        <v>71</v>
      </c>
      <c r="C40" s="5" t="s">
        <v>69</v>
      </c>
      <c r="D40" s="5" t="s">
        <v>70</v>
      </c>
      <c r="G40" s="6">
        <v>99.99998</v>
      </c>
      <c r="H40" s="6"/>
      <c r="I40" s="6">
        <v>99.99998</v>
      </c>
      <c r="J40" s="6"/>
      <c r="K40" s="6">
        <v>99.99997</v>
      </c>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s="5" customFormat="1" ht="12.75">
      <c r="A41" s="5" t="s">
        <v>10</v>
      </c>
      <c r="B41" s="5" t="s">
        <v>72</v>
      </c>
      <c r="C41" s="5" t="s">
        <v>69</v>
      </c>
      <c r="D41" s="5" t="s">
        <v>70</v>
      </c>
      <c r="G41" s="6">
        <v>99.99987</v>
      </c>
      <c r="H41" s="6"/>
      <c r="I41" s="6">
        <v>99.9995</v>
      </c>
      <c r="J41" s="6"/>
      <c r="K41" s="6">
        <v>99.9994</v>
      </c>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3" ht="12.75">
      <c r="A43" t="s">
        <v>73</v>
      </c>
    </row>
    <row r="44" ht="12.75">
      <c r="A44" t="s">
        <v>146</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AJ54"/>
  <sheetViews>
    <sheetView workbookViewId="0" topLeftCell="B1">
      <selection activeCell="E9" sqref="E9"/>
    </sheetView>
  </sheetViews>
  <sheetFormatPr defaultColWidth="9.140625" defaultRowHeight="12.75"/>
  <cols>
    <col min="1" max="1" width="9.140625" style="5" hidden="1" customWidth="1"/>
    <col min="2" max="2" width="18.28125" style="5" customWidth="1"/>
    <col min="3" max="3" width="1.57421875" style="5" customWidth="1"/>
    <col min="4" max="4" width="7.421875" style="5" customWidth="1"/>
    <col min="5" max="5" width="2.28125" style="5" customWidth="1"/>
    <col min="6" max="6" width="7.140625" style="5" bestFit="1" customWidth="1"/>
    <col min="7" max="7" width="2.140625" style="5" customWidth="1"/>
    <col min="8" max="8" width="9.421875" style="5" customWidth="1"/>
    <col min="9" max="9" width="2.421875" style="5" customWidth="1"/>
    <col min="10" max="10" width="9.421875" style="5" customWidth="1"/>
    <col min="11" max="11" width="2.57421875" style="5" customWidth="1"/>
    <col min="12" max="12" width="10.421875" style="5" bestFit="1" customWidth="1"/>
    <col min="13" max="13" width="2.421875" style="5" customWidth="1"/>
    <col min="14" max="14" width="10.421875" style="5" bestFit="1" customWidth="1"/>
    <col min="15" max="15" width="2.140625" style="5" customWidth="1"/>
    <col min="16" max="16" width="11.7109375" style="5" customWidth="1"/>
    <col min="17" max="17" width="2.28125" style="5" customWidth="1"/>
    <col min="18" max="18" width="8.8515625" style="5" bestFit="1" customWidth="1"/>
    <col min="19" max="19" width="2.421875" style="5" customWidth="1"/>
    <col min="20" max="20" width="8.8515625" style="5" bestFit="1" customWidth="1"/>
    <col min="21" max="21" width="2.421875" style="5" customWidth="1"/>
    <col min="22" max="22" width="9.28125" style="5" customWidth="1"/>
    <col min="23" max="23" width="2.421875" style="5" customWidth="1"/>
    <col min="24" max="24" width="6.7109375" style="5" customWidth="1"/>
    <col min="25" max="25" width="3.140625" style="5" customWidth="1"/>
    <col min="26" max="26" width="7.421875" style="5" customWidth="1"/>
    <col min="27" max="27" width="2.421875" style="5" customWidth="1"/>
    <col min="28" max="28" width="7.57421875" style="5" customWidth="1"/>
    <col min="29" max="29" width="2.421875" style="5" customWidth="1"/>
    <col min="30" max="30" width="6.57421875" style="5" customWidth="1"/>
    <col min="31" max="31" width="2.8515625" style="5" customWidth="1"/>
    <col min="32" max="32" width="7.00390625" style="5" customWidth="1"/>
    <col min="33" max="33" width="2.7109375" style="5" customWidth="1"/>
    <col min="34" max="34" width="6.7109375" style="5" customWidth="1"/>
    <col min="35" max="35" width="2.7109375" style="5" customWidth="1"/>
    <col min="36" max="36" width="8.8515625" style="5" bestFit="1" customWidth="1"/>
    <col min="37" max="16384" width="9.140625" style="5" customWidth="1"/>
  </cols>
  <sheetData>
    <row r="1" spans="2:3" ht="12.75">
      <c r="B1" s="12" t="s">
        <v>109</v>
      </c>
      <c r="C1" s="12"/>
    </row>
    <row r="4" spans="2:36" ht="12.75">
      <c r="B4" s="12" t="s">
        <v>0</v>
      </c>
      <c r="C4" s="12"/>
      <c r="F4" s="20" t="s">
        <v>1</v>
      </c>
      <c r="G4" s="20"/>
      <c r="H4" s="20" t="s">
        <v>6</v>
      </c>
      <c r="I4" s="20"/>
      <c r="J4" s="20" t="s">
        <v>7</v>
      </c>
      <c r="K4" s="20"/>
      <c r="L4" s="20" t="s">
        <v>1</v>
      </c>
      <c r="M4" s="20"/>
      <c r="N4" s="20" t="s">
        <v>6</v>
      </c>
      <c r="O4" s="20"/>
      <c r="P4" s="20" t="s">
        <v>7</v>
      </c>
      <c r="Q4" s="20"/>
      <c r="R4" s="20" t="s">
        <v>1</v>
      </c>
      <c r="S4" s="20"/>
      <c r="T4" s="20" t="s">
        <v>6</v>
      </c>
      <c r="U4" s="20"/>
      <c r="V4" s="20" t="s">
        <v>7</v>
      </c>
      <c r="X4" s="5" t="s">
        <v>1</v>
      </c>
      <c r="Z4" s="5" t="s">
        <v>6</v>
      </c>
      <c r="AB4" s="5" t="s">
        <v>7</v>
      </c>
      <c r="AD4" s="5" t="s">
        <v>1</v>
      </c>
      <c r="AF4" s="5" t="s">
        <v>6</v>
      </c>
      <c r="AH4" s="5" t="s">
        <v>7</v>
      </c>
      <c r="AJ4" s="29" t="s">
        <v>23</v>
      </c>
    </row>
    <row r="5" spans="18:22" ht="12.75">
      <c r="R5" s="6"/>
      <c r="S5" s="6"/>
      <c r="T5" s="6"/>
      <c r="U5" s="6"/>
      <c r="V5" s="6"/>
    </row>
    <row r="6" spans="2:36" ht="12.75">
      <c r="B6" s="5" t="s">
        <v>134</v>
      </c>
      <c r="F6" s="5" t="s">
        <v>136</v>
      </c>
      <c r="H6" s="5" t="s">
        <v>136</v>
      </c>
      <c r="J6" s="5" t="s">
        <v>136</v>
      </c>
      <c r="L6" s="5" t="s">
        <v>138</v>
      </c>
      <c r="N6" s="5" t="s">
        <v>138</v>
      </c>
      <c r="P6" s="5" t="s">
        <v>138</v>
      </c>
      <c r="R6" s="6" t="s">
        <v>140</v>
      </c>
      <c r="S6" s="6"/>
      <c r="T6" s="6" t="s">
        <v>140</v>
      </c>
      <c r="U6" s="6"/>
      <c r="V6" s="6" t="s">
        <v>140</v>
      </c>
      <c r="AD6" s="5" t="s">
        <v>149</v>
      </c>
      <c r="AF6" s="5" t="s">
        <v>149</v>
      </c>
      <c r="AH6" s="5" t="s">
        <v>149</v>
      </c>
      <c r="AJ6" s="5" t="s">
        <v>149</v>
      </c>
    </row>
    <row r="7" spans="2:36" ht="12.75">
      <c r="B7" s="5" t="s">
        <v>135</v>
      </c>
      <c r="F7" s="5" t="s">
        <v>137</v>
      </c>
      <c r="H7" s="5" t="s">
        <v>137</v>
      </c>
      <c r="J7" s="5" t="s">
        <v>137</v>
      </c>
      <c r="L7" s="5" t="s">
        <v>139</v>
      </c>
      <c r="N7" s="5" t="s">
        <v>139</v>
      </c>
      <c r="P7" s="5" t="s">
        <v>139</v>
      </c>
      <c r="R7" s="6" t="s">
        <v>141</v>
      </c>
      <c r="S7" s="6"/>
      <c r="T7" s="6" t="s">
        <v>141</v>
      </c>
      <c r="U7" s="6"/>
      <c r="V7" s="6" t="s">
        <v>141</v>
      </c>
      <c r="AD7" s="5" t="s">
        <v>27</v>
      </c>
      <c r="AF7" s="5" t="s">
        <v>27</v>
      </c>
      <c r="AH7" s="5" t="s">
        <v>27</v>
      </c>
      <c r="AJ7" s="5" t="s">
        <v>27</v>
      </c>
    </row>
    <row r="8" spans="2:36" ht="12.75">
      <c r="B8" s="28" t="s">
        <v>142</v>
      </c>
      <c r="C8" s="28"/>
      <c r="X8" s="5" t="s">
        <v>145</v>
      </c>
      <c r="Z8" s="5" t="s">
        <v>145</v>
      </c>
      <c r="AB8" s="5" t="s">
        <v>145</v>
      </c>
      <c r="AD8" s="5" t="s">
        <v>27</v>
      </c>
      <c r="AF8" s="5" t="s">
        <v>27</v>
      </c>
      <c r="AH8" s="5" t="s">
        <v>27</v>
      </c>
      <c r="AJ8" s="5" t="s">
        <v>27</v>
      </c>
    </row>
    <row r="9" spans="2:36" ht="12.75">
      <c r="B9" s="5" t="s">
        <v>133</v>
      </c>
      <c r="F9" s="5" t="s">
        <v>20</v>
      </c>
      <c r="H9" s="5" t="s">
        <v>20</v>
      </c>
      <c r="J9" s="5" t="s">
        <v>20</v>
      </c>
      <c r="L9" s="5" t="s">
        <v>21</v>
      </c>
      <c r="N9" s="5" t="s">
        <v>21</v>
      </c>
      <c r="P9" s="5" t="s">
        <v>21</v>
      </c>
      <c r="R9" s="5" t="s">
        <v>22</v>
      </c>
      <c r="T9" s="5" t="s">
        <v>22</v>
      </c>
      <c r="V9" s="5" t="s">
        <v>22</v>
      </c>
      <c r="AD9" s="5" t="s">
        <v>27</v>
      </c>
      <c r="AF9" s="5" t="s">
        <v>27</v>
      </c>
      <c r="AH9" s="5" t="s">
        <v>27</v>
      </c>
      <c r="AJ9" s="5" t="s">
        <v>27</v>
      </c>
    </row>
    <row r="10" spans="1:22" ht="12.75">
      <c r="A10" s="5" t="s">
        <v>0</v>
      </c>
      <c r="B10" s="5" t="s">
        <v>3</v>
      </c>
      <c r="D10" s="5" t="s">
        <v>18</v>
      </c>
      <c r="F10" s="6">
        <v>102</v>
      </c>
      <c r="G10" s="6"/>
      <c r="H10" s="6">
        <v>53.9</v>
      </c>
      <c r="I10" s="6"/>
      <c r="J10" s="6">
        <v>67.8</v>
      </c>
      <c r="K10" s="6"/>
      <c r="L10" s="6">
        <v>2441</v>
      </c>
      <c r="M10" s="6"/>
      <c r="N10" s="6">
        <v>2448</v>
      </c>
      <c r="O10" s="6"/>
      <c r="P10" s="6">
        <v>2565</v>
      </c>
      <c r="Q10" s="6"/>
      <c r="R10" s="6"/>
      <c r="S10" s="6"/>
      <c r="T10" s="6"/>
      <c r="U10" s="6"/>
      <c r="V10" s="6"/>
    </row>
    <row r="11" spans="1:22" ht="12.75">
      <c r="A11" s="5" t="s">
        <v>0</v>
      </c>
      <c r="B11" s="5" t="s">
        <v>5</v>
      </c>
      <c r="D11" s="5" t="s">
        <v>19</v>
      </c>
      <c r="F11" s="6">
        <v>4715</v>
      </c>
      <c r="G11" s="6"/>
      <c r="H11" s="6">
        <v>4641</v>
      </c>
      <c r="I11" s="6"/>
      <c r="J11" s="6">
        <v>4726</v>
      </c>
      <c r="K11" s="6"/>
      <c r="L11" s="6">
        <v>2734</v>
      </c>
      <c r="M11" s="6"/>
      <c r="N11" s="6">
        <v>2748</v>
      </c>
      <c r="O11" s="6"/>
      <c r="P11" s="6">
        <v>2573</v>
      </c>
      <c r="Q11" s="6"/>
      <c r="R11" s="6"/>
      <c r="S11" s="6"/>
      <c r="T11" s="6"/>
      <c r="U11" s="6"/>
      <c r="V11" s="6"/>
    </row>
    <row r="12" spans="1:22" ht="12.75">
      <c r="A12" s="5" t="s">
        <v>0</v>
      </c>
      <c r="B12" s="5" t="s">
        <v>4</v>
      </c>
      <c r="D12" s="5" t="s">
        <v>16</v>
      </c>
      <c r="F12" s="6">
        <v>0.02</v>
      </c>
      <c r="G12" s="6"/>
      <c r="H12" s="6">
        <v>0.17</v>
      </c>
      <c r="I12" s="6"/>
      <c r="J12" s="6">
        <v>0.03</v>
      </c>
      <c r="K12" s="6"/>
      <c r="L12" s="6">
        <v>10.19</v>
      </c>
      <c r="M12" s="6"/>
      <c r="N12" s="6">
        <v>10.39</v>
      </c>
      <c r="O12" s="6"/>
      <c r="P12" s="6">
        <v>10.14</v>
      </c>
      <c r="Q12" s="6"/>
      <c r="R12" s="6"/>
      <c r="S12" s="6"/>
      <c r="T12" s="6"/>
      <c r="U12" s="6"/>
      <c r="V12" s="6"/>
    </row>
    <row r="13" spans="1:22" ht="12.75">
      <c r="A13" s="5" t="s">
        <v>0</v>
      </c>
      <c r="B13" s="5" t="s">
        <v>2</v>
      </c>
      <c r="D13" s="5" t="s">
        <v>17</v>
      </c>
      <c r="F13" s="6">
        <v>753000</v>
      </c>
      <c r="G13" s="6"/>
      <c r="H13" s="6">
        <v>769000</v>
      </c>
      <c r="I13" s="6"/>
      <c r="J13" s="6">
        <v>764000</v>
      </c>
      <c r="K13" s="6"/>
      <c r="L13" s="6">
        <v>315000</v>
      </c>
      <c r="M13" s="6"/>
      <c r="N13" s="6">
        <v>311000</v>
      </c>
      <c r="O13" s="6"/>
      <c r="P13" s="6">
        <v>299000</v>
      </c>
      <c r="Q13" s="6"/>
      <c r="R13" s="6"/>
      <c r="S13" s="6"/>
      <c r="T13" s="6"/>
      <c r="U13" s="6"/>
      <c r="V13" s="6"/>
    </row>
    <row r="14" spans="6:22" ht="12.75">
      <c r="F14" s="6"/>
      <c r="G14" s="6"/>
      <c r="H14" s="6"/>
      <c r="I14" s="6"/>
      <c r="J14" s="6"/>
      <c r="K14" s="6"/>
      <c r="L14" s="6"/>
      <c r="M14" s="6"/>
      <c r="N14" s="6"/>
      <c r="O14" s="6"/>
      <c r="P14" s="6"/>
      <c r="Q14" s="6"/>
      <c r="R14" s="6"/>
      <c r="S14" s="6"/>
      <c r="T14" s="6"/>
      <c r="U14" s="6"/>
      <c r="V14" s="6"/>
    </row>
    <row r="15" spans="2:36" ht="12.75">
      <c r="B15" s="28" t="s">
        <v>143</v>
      </c>
      <c r="C15" s="28"/>
      <c r="D15" s="28" t="s">
        <v>144</v>
      </c>
      <c r="F15" s="33">
        <f>F11*F10/1000000</f>
        <v>0.48093</v>
      </c>
      <c r="G15" s="33"/>
      <c r="H15" s="33">
        <f>H11*H10/1000000</f>
        <v>0.2501499</v>
      </c>
      <c r="I15" s="33"/>
      <c r="J15" s="33">
        <f>J11*J10/1000000</f>
        <v>0.3204228</v>
      </c>
      <c r="K15" s="6"/>
      <c r="L15" s="30">
        <f>L11*L10/1000000</f>
        <v>6.673694</v>
      </c>
      <c r="M15" s="30"/>
      <c r="N15" s="30">
        <f>N11*N10/1000000</f>
        <v>6.727104</v>
      </c>
      <c r="O15" s="30"/>
      <c r="P15" s="30">
        <f>P11*P10/1000000</f>
        <v>6.599745</v>
      </c>
      <c r="Q15" s="30"/>
      <c r="R15" s="30"/>
      <c r="S15" s="30"/>
      <c r="T15" s="30"/>
      <c r="U15" s="30"/>
      <c r="V15" s="30"/>
      <c r="W15" s="30"/>
      <c r="X15" s="30">
        <f>F15+L15+R15</f>
        <v>7.154624</v>
      </c>
      <c r="Y15" s="30"/>
      <c r="Z15" s="30">
        <f>H15+N15+T15</f>
        <v>6.9772539</v>
      </c>
      <c r="AA15" s="30"/>
      <c r="AB15" s="30">
        <f>J15+P15+V15</f>
        <v>6.920167800000001</v>
      </c>
      <c r="AC15" s="30"/>
      <c r="AD15" s="30">
        <f>X15</f>
        <v>7.154624</v>
      </c>
      <c r="AE15" s="30"/>
      <c r="AF15" s="30">
        <f>Z15</f>
        <v>6.9772539</v>
      </c>
      <c r="AG15" s="30"/>
      <c r="AH15" s="30">
        <f>AB15</f>
        <v>6.920167800000001</v>
      </c>
      <c r="AI15" s="30"/>
      <c r="AJ15" s="30">
        <f>AVERAGE(AD15,AF15,AH15)</f>
        <v>7.017348566666667</v>
      </c>
    </row>
    <row r="16" spans="6:22" ht="12.75">
      <c r="F16" s="6"/>
      <c r="G16" s="6"/>
      <c r="H16" s="6"/>
      <c r="I16" s="6"/>
      <c r="J16" s="6"/>
      <c r="K16" s="6"/>
      <c r="L16" s="6"/>
      <c r="M16" s="6"/>
      <c r="N16" s="6"/>
      <c r="O16" s="6"/>
      <c r="P16" s="6"/>
      <c r="Q16" s="6"/>
      <c r="R16" s="6"/>
      <c r="S16" s="6"/>
      <c r="T16" s="6"/>
      <c r="U16" s="6"/>
      <c r="V16" s="6"/>
    </row>
    <row r="17" spans="2:36" ht="12.75">
      <c r="B17" s="12" t="s">
        <v>8</v>
      </c>
      <c r="C17" s="12"/>
      <c r="F17" s="20" t="s">
        <v>1</v>
      </c>
      <c r="G17" s="20"/>
      <c r="H17" s="20" t="s">
        <v>6</v>
      </c>
      <c r="I17" s="20"/>
      <c r="J17" s="20" t="s">
        <v>7</v>
      </c>
      <c r="K17" s="20"/>
      <c r="L17" s="20" t="s">
        <v>1</v>
      </c>
      <c r="M17" s="20"/>
      <c r="N17" s="20" t="s">
        <v>6</v>
      </c>
      <c r="O17" s="20"/>
      <c r="P17" s="20" t="s">
        <v>7</v>
      </c>
      <c r="Q17" s="20"/>
      <c r="R17" s="20" t="s">
        <v>1</v>
      </c>
      <c r="S17" s="20"/>
      <c r="T17" s="20" t="s">
        <v>6</v>
      </c>
      <c r="U17" s="20"/>
      <c r="V17" s="20" t="s">
        <v>7</v>
      </c>
      <c r="X17" s="5" t="s">
        <v>1</v>
      </c>
      <c r="Z17" s="5" t="s">
        <v>6</v>
      </c>
      <c r="AB17" s="5" t="s">
        <v>7</v>
      </c>
      <c r="AD17" s="5" t="s">
        <v>1</v>
      </c>
      <c r="AF17" s="5" t="s">
        <v>6</v>
      </c>
      <c r="AH17" s="5" t="s">
        <v>7</v>
      </c>
      <c r="AJ17" s="29" t="s">
        <v>23</v>
      </c>
    </row>
    <row r="18" spans="6:22" ht="12.75">
      <c r="F18" s="6"/>
      <c r="G18" s="6"/>
      <c r="H18" s="6"/>
      <c r="I18" s="6"/>
      <c r="J18" s="6"/>
      <c r="K18" s="6"/>
      <c r="L18" s="6"/>
      <c r="M18" s="6"/>
      <c r="N18" s="6"/>
      <c r="O18" s="6"/>
      <c r="P18" s="6"/>
      <c r="Q18" s="6"/>
      <c r="R18" s="6"/>
      <c r="S18" s="6"/>
      <c r="T18" s="6"/>
      <c r="U18" s="6"/>
      <c r="V18" s="6"/>
    </row>
    <row r="19" spans="2:36" ht="12.75">
      <c r="B19" s="5" t="s">
        <v>134</v>
      </c>
      <c r="F19" s="5" t="s">
        <v>136</v>
      </c>
      <c r="H19" s="5" t="s">
        <v>136</v>
      </c>
      <c r="J19" s="5" t="s">
        <v>136</v>
      </c>
      <c r="L19" s="5" t="s">
        <v>138</v>
      </c>
      <c r="N19" s="5" t="s">
        <v>138</v>
      </c>
      <c r="P19" s="5" t="s">
        <v>138</v>
      </c>
      <c r="R19" s="6" t="s">
        <v>140</v>
      </c>
      <c r="S19" s="6"/>
      <c r="T19" s="6" t="s">
        <v>140</v>
      </c>
      <c r="U19" s="6"/>
      <c r="V19" s="6" t="s">
        <v>140</v>
      </c>
      <c r="AD19" s="5" t="s">
        <v>149</v>
      </c>
      <c r="AF19" s="5" t="s">
        <v>149</v>
      </c>
      <c r="AH19" s="5" t="s">
        <v>149</v>
      </c>
      <c r="AJ19" s="5" t="s">
        <v>149</v>
      </c>
    </row>
    <row r="20" spans="2:36" ht="12.75">
      <c r="B20" s="5" t="s">
        <v>135</v>
      </c>
      <c r="F20" s="5" t="s">
        <v>137</v>
      </c>
      <c r="H20" s="5" t="s">
        <v>137</v>
      </c>
      <c r="J20" s="5" t="s">
        <v>137</v>
      </c>
      <c r="L20" s="5" t="s">
        <v>139</v>
      </c>
      <c r="N20" s="5" t="s">
        <v>139</v>
      </c>
      <c r="P20" s="5" t="s">
        <v>139</v>
      </c>
      <c r="R20" s="6" t="s">
        <v>141</v>
      </c>
      <c r="S20" s="6"/>
      <c r="T20" s="6" t="s">
        <v>141</v>
      </c>
      <c r="U20" s="6"/>
      <c r="V20" s="6" t="s">
        <v>141</v>
      </c>
      <c r="AD20" s="5" t="s">
        <v>27</v>
      </c>
      <c r="AF20" s="5" t="s">
        <v>27</v>
      </c>
      <c r="AH20" s="5" t="s">
        <v>27</v>
      </c>
      <c r="AJ20" s="5" t="s">
        <v>27</v>
      </c>
    </row>
    <row r="21" spans="2:36" ht="12.75">
      <c r="B21" s="28" t="s">
        <v>142</v>
      </c>
      <c r="C21" s="28"/>
      <c r="X21" s="5" t="s">
        <v>145</v>
      </c>
      <c r="Z21" s="5" t="s">
        <v>145</v>
      </c>
      <c r="AB21" s="5" t="s">
        <v>145</v>
      </c>
      <c r="AD21" s="5" t="s">
        <v>27</v>
      </c>
      <c r="AF21" s="5" t="s">
        <v>27</v>
      </c>
      <c r="AH21" s="5" t="s">
        <v>27</v>
      </c>
      <c r="AJ21" s="5" t="s">
        <v>27</v>
      </c>
    </row>
    <row r="22" spans="2:36" ht="12.75">
      <c r="B22" s="5" t="s">
        <v>133</v>
      </c>
      <c r="F22" s="5" t="s">
        <v>20</v>
      </c>
      <c r="H22" s="5" t="s">
        <v>20</v>
      </c>
      <c r="J22" s="5" t="s">
        <v>20</v>
      </c>
      <c r="L22" s="5" t="s">
        <v>21</v>
      </c>
      <c r="N22" s="5" t="s">
        <v>21</v>
      </c>
      <c r="P22" s="5" t="s">
        <v>21</v>
      </c>
      <c r="R22" s="5" t="s">
        <v>22</v>
      </c>
      <c r="T22" s="5" t="s">
        <v>22</v>
      </c>
      <c r="V22" s="5" t="s">
        <v>22</v>
      </c>
      <c r="AD22" s="5" t="s">
        <v>27</v>
      </c>
      <c r="AF22" s="5" t="s">
        <v>27</v>
      </c>
      <c r="AH22" s="5" t="s">
        <v>27</v>
      </c>
      <c r="AJ22" s="5" t="s">
        <v>27</v>
      </c>
    </row>
    <row r="23" spans="1:22" ht="12.75">
      <c r="A23" s="5" t="s">
        <v>8</v>
      </c>
      <c r="B23" s="5" t="s">
        <v>3</v>
      </c>
      <c r="D23" s="5" t="s">
        <v>18</v>
      </c>
      <c r="F23" s="6">
        <v>121.5</v>
      </c>
      <c r="G23" s="6"/>
      <c r="H23" s="6">
        <v>133.9</v>
      </c>
      <c r="I23" s="6"/>
      <c r="J23" s="6">
        <v>96.8</v>
      </c>
      <c r="K23" s="6"/>
      <c r="L23" s="6">
        <v>1564</v>
      </c>
      <c r="M23" s="6"/>
      <c r="N23" s="6">
        <v>1352</v>
      </c>
      <c r="O23" s="6"/>
      <c r="P23" s="6">
        <v>1742</v>
      </c>
      <c r="Q23" s="6"/>
      <c r="R23" s="6">
        <v>1638</v>
      </c>
      <c r="S23" s="6"/>
      <c r="T23" s="6">
        <v>1638</v>
      </c>
      <c r="U23" s="6"/>
      <c r="V23" s="6">
        <v>1638</v>
      </c>
    </row>
    <row r="24" spans="1:22" ht="12.75">
      <c r="A24" s="5" t="s">
        <v>8</v>
      </c>
      <c r="B24" s="5" t="s">
        <v>5</v>
      </c>
      <c r="D24" s="5" t="s">
        <v>19</v>
      </c>
      <c r="F24" s="6">
        <v>4679</v>
      </c>
      <c r="G24" s="6"/>
      <c r="H24" s="6">
        <v>4522</v>
      </c>
      <c r="I24" s="6"/>
      <c r="J24" s="6">
        <v>4581</v>
      </c>
      <c r="K24" s="6"/>
      <c r="L24" s="6">
        <v>1902</v>
      </c>
      <c r="M24" s="6"/>
      <c r="N24" s="6">
        <v>2117</v>
      </c>
      <c r="O24" s="6"/>
      <c r="P24" s="6">
        <v>2683</v>
      </c>
      <c r="Q24" s="6"/>
      <c r="R24" s="6">
        <v>100</v>
      </c>
      <c r="S24" s="6"/>
      <c r="T24" s="6">
        <v>100</v>
      </c>
      <c r="U24" s="6"/>
      <c r="V24" s="6">
        <v>111</v>
      </c>
    </row>
    <row r="25" spans="1:22" ht="12.75">
      <c r="A25" s="5" t="s">
        <v>8</v>
      </c>
      <c r="B25" s="5" t="s">
        <v>4</v>
      </c>
      <c r="D25" s="5" t="s">
        <v>16</v>
      </c>
      <c r="F25" s="6">
        <v>0.01</v>
      </c>
      <c r="G25" s="6"/>
      <c r="H25" s="6">
        <v>0.01</v>
      </c>
      <c r="I25" s="6"/>
      <c r="J25" s="6">
        <v>0.02</v>
      </c>
      <c r="K25" s="6"/>
      <c r="L25" s="6">
        <v>13.26</v>
      </c>
      <c r="M25" s="6"/>
      <c r="N25" s="6">
        <v>12.62</v>
      </c>
      <c r="O25" s="6"/>
      <c r="P25" s="6">
        <v>11.25</v>
      </c>
      <c r="Q25" s="6"/>
      <c r="R25" s="6">
        <v>98.55</v>
      </c>
      <c r="S25" s="6"/>
      <c r="T25" s="6">
        <v>97.42</v>
      </c>
      <c r="U25" s="6"/>
      <c r="V25" s="6">
        <v>97.49</v>
      </c>
    </row>
    <row r="26" spans="1:22" ht="12.75">
      <c r="A26" s="5" t="s">
        <v>8</v>
      </c>
      <c r="B26" s="5" t="s">
        <v>2</v>
      </c>
      <c r="D26" s="5" t="s">
        <v>17</v>
      </c>
      <c r="F26" s="6">
        <v>759000</v>
      </c>
      <c r="G26" s="6"/>
      <c r="H26" s="6">
        <v>778000</v>
      </c>
      <c r="I26" s="6"/>
      <c r="J26" s="6">
        <v>773000</v>
      </c>
      <c r="K26" s="6"/>
      <c r="L26" s="6">
        <v>266000</v>
      </c>
      <c r="M26" s="6"/>
      <c r="N26" s="6">
        <v>254000</v>
      </c>
      <c r="O26" s="6"/>
      <c r="P26" s="6">
        <v>303000</v>
      </c>
      <c r="Q26" s="6"/>
      <c r="R26" s="6">
        <v>100</v>
      </c>
      <c r="S26" s="6"/>
      <c r="T26" s="6">
        <v>100</v>
      </c>
      <c r="U26" s="6"/>
      <c r="V26" s="6">
        <v>100</v>
      </c>
    </row>
    <row r="27" spans="6:22" ht="12.75">
      <c r="F27" s="6"/>
      <c r="G27" s="6"/>
      <c r="H27" s="6"/>
      <c r="I27" s="6"/>
      <c r="J27" s="6"/>
      <c r="K27" s="6"/>
      <c r="L27" s="6"/>
      <c r="M27" s="6"/>
      <c r="N27" s="6"/>
      <c r="O27" s="6"/>
      <c r="P27" s="6"/>
      <c r="Q27" s="6"/>
      <c r="R27" s="6"/>
      <c r="S27" s="6"/>
      <c r="T27" s="6"/>
      <c r="U27" s="6"/>
      <c r="V27" s="6"/>
    </row>
    <row r="28" spans="2:36" ht="12.75">
      <c r="B28" s="28" t="s">
        <v>143</v>
      </c>
      <c r="C28" s="28"/>
      <c r="D28" s="28" t="s">
        <v>144</v>
      </c>
      <c r="F28" s="33">
        <f>F24*F23/1000000</f>
        <v>0.5684985</v>
      </c>
      <c r="G28" s="33"/>
      <c r="H28" s="33">
        <f>H24*H23/1000000</f>
        <v>0.6054958</v>
      </c>
      <c r="I28" s="33"/>
      <c r="J28" s="33">
        <f>J24*J23/1000000</f>
        <v>0.44344079999999997</v>
      </c>
      <c r="K28" s="6"/>
      <c r="L28" s="30">
        <f>L24*L23/1000000</f>
        <v>2.974728</v>
      </c>
      <c r="M28" s="30"/>
      <c r="N28" s="30">
        <f>N24*N23/1000000</f>
        <v>2.862184</v>
      </c>
      <c r="O28" s="30"/>
      <c r="P28" s="30">
        <f>P24*P23/1000000</f>
        <v>4.673786</v>
      </c>
      <c r="Q28" s="30"/>
      <c r="R28" s="30"/>
      <c r="S28" s="30"/>
      <c r="T28" s="30"/>
      <c r="U28" s="30"/>
      <c r="V28" s="30"/>
      <c r="W28" s="30"/>
      <c r="X28" s="30">
        <f>F28+L28+R28</f>
        <v>3.5432265</v>
      </c>
      <c r="Y28" s="30"/>
      <c r="Z28" s="30">
        <f>H28+N28+T28</f>
        <v>3.4676798</v>
      </c>
      <c r="AA28" s="30"/>
      <c r="AB28" s="30">
        <f>J28+P28+V28</f>
        <v>5.1172268</v>
      </c>
      <c r="AC28" s="30"/>
      <c r="AD28" s="30">
        <f>X28</f>
        <v>3.5432265</v>
      </c>
      <c r="AE28" s="30"/>
      <c r="AF28" s="30">
        <f>Z28</f>
        <v>3.4676798</v>
      </c>
      <c r="AG28" s="30"/>
      <c r="AH28" s="30">
        <f>AB28</f>
        <v>5.1172268</v>
      </c>
      <c r="AI28" s="30"/>
      <c r="AJ28" s="30">
        <f>AVERAGE(AD28,AF28,AH28)</f>
        <v>4.042711033333333</v>
      </c>
    </row>
    <row r="29" spans="6:22" ht="12.75">
      <c r="F29" s="6"/>
      <c r="G29" s="6"/>
      <c r="H29" s="6"/>
      <c r="I29" s="6"/>
      <c r="J29" s="6"/>
      <c r="K29" s="6"/>
      <c r="L29" s="6"/>
      <c r="M29" s="6"/>
      <c r="N29" s="6"/>
      <c r="O29" s="6"/>
      <c r="P29" s="6"/>
      <c r="Q29" s="6"/>
      <c r="R29" s="6"/>
      <c r="S29" s="6"/>
      <c r="T29" s="6"/>
      <c r="U29" s="6"/>
      <c r="V29" s="6"/>
    </row>
    <row r="30" spans="2:36" ht="12.75">
      <c r="B30" s="12" t="s">
        <v>9</v>
      </c>
      <c r="C30" s="12"/>
      <c r="F30" s="20" t="s">
        <v>1</v>
      </c>
      <c r="G30" s="20"/>
      <c r="H30" s="20" t="s">
        <v>6</v>
      </c>
      <c r="I30" s="20"/>
      <c r="J30" s="20" t="s">
        <v>7</v>
      </c>
      <c r="K30" s="20"/>
      <c r="L30" s="20" t="s">
        <v>1</v>
      </c>
      <c r="M30" s="20"/>
      <c r="N30" s="20" t="s">
        <v>6</v>
      </c>
      <c r="O30" s="20"/>
      <c r="P30" s="20" t="s">
        <v>7</v>
      </c>
      <c r="Q30" s="20"/>
      <c r="R30" s="20" t="s">
        <v>1</v>
      </c>
      <c r="S30" s="20"/>
      <c r="T30" s="20" t="s">
        <v>6</v>
      </c>
      <c r="U30" s="20"/>
      <c r="V30" s="20" t="s">
        <v>7</v>
      </c>
      <c r="X30" s="5" t="s">
        <v>1</v>
      </c>
      <c r="Z30" s="5" t="s">
        <v>6</v>
      </c>
      <c r="AB30" s="5" t="s">
        <v>7</v>
      </c>
      <c r="AD30" s="5" t="s">
        <v>1</v>
      </c>
      <c r="AF30" s="5" t="s">
        <v>6</v>
      </c>
      <c r="AH30" s="5" t="s">
        <v>7</v>
      </c>
      <c r="AJ30" s="29" t="s">
        <v>23</v>
      </c>
    </row>
    <row r="31" spans="6:22" ht="12.75">
      <c r="F31" s="6"/>
      <c r="G31" s="6"/>
      <c r="H31" s="6"/>
      <c r="I31" s="6"/>
      <c r="J31" s="6"/>
      <c r="K31" s="6"/>
      <c r="L31" s="6"/>
      <c r="M31" s="6"/>
      <c r="N31" s="6"/>
      <c r="O31" s="6"/>
      <c r="P31" s="6"/>
      <c r="Q31" s="6"/>
      <c r="R31" s="6"/>
      <c r="S31" s="6"/>
      <c r="T31" s="6"/>
      <c r="U31" s="6"/>
      <c r="V31" s="6"/>
    </row>
    <row r="32" spans="2:36" ht="12.75">
      <c r="B32" s="5" t="s">
        <v>134</v>
      </c>
      <c r="F32" s="5" t="s">
        <v>136</v>
      </c>
      <c r="H32" s="5" t="s">
        <v>136</v>
      </c>
      <c r="J32" s="5" t="s">
        <v>136</v>
      </c>
      <c r="L32" s="5" t="s">
        <v>138</v>
      </c>
      <c r="N32" s="5" t="s">
        <v>138</v>
      </c>
      <c r="P32" s="5" t="s">
        <v>138</v>
      </c>
      <c r="R32" s="6" t="s">
        <v>140</v>
      </c>
      <c r="S32" s="6"/>
      <c r="T32" s="6" t="s">
        <v>140</v>
      </c>
      <c r="U32" s="6"/>
      <c r="V32" s="6" t="s">
        <v>140</v>
      </c>
      <c r="AD32" s="5" t="s">
        <v>149</v>
      </c>
      <c r="AF32" s="5" t="s">
        <v>149</v>
      </c>
      <c r="AH32" s="5" t="s">
        <v>149</v>
      </c>
      <c r="AJ32" s="5" t="s">
        <v>149</v>
      </c>
    </row>
    <row r="33" spans="2:36" ht="12.75">
      <c r="B33" s="5" t="s">
        <v>135</v>
      </c>
      <c r="F33" s="5" t="s">
        <v>137</v>
      </c>
      <c r="H33" s="5" t="s">
        <v>137</v>
      </c>
      <c r="J33" s="5" t="s">
        <v>137</v>
      </c>
      <c r="L33" s="5" t="s">
        <v>139</v>
      </c>
      <c r="N33" s="5" t="s">
        <v>139</v>
      </c>
      <c r="P33" s="5" t="s">
        <v>139</v>
      </c>
      <c r="R33" s="6" t="s">
        <v>141</v>
      </c>
      <c r="S33" s="6"/>
      <c r="T33" s="6" t="s">
        <v>141</v>
      </c>
      <c r="U33" s="6"/>
      <c r="V33" s="6" t="s">
        <v>141</v>
      </c>
      <c r="AD33" s="5" t="s">
        <v>27</v>
      </c>
      <c r="AF33" s="5" t="s">
        <v>27</v>
      </c>
      <c r="AH33" s="5" t="s">
        <v>27</v>
      </c>
      <c r="AJ33" s="5" t="s">
        <v>27</v>
      </c>
    </row>
    <row r="34" spans="2:36" ht="12.75">
      <c r="B34" s="28" t="s">
        <v>142</v>
      </c>
      <c r="C34" s="28"/>
      <c r="X34" s="5" t="s">
        <v>145</v>
      </c>
      <c r="Z34" s="5" t="s">
        <v>145</v>
      </c>
      <c r="AB34" s="5" t="s">
        <v>145</v>
      </c>
      <c r="AD34" s="5" t="s">
        <v>27</v>
      </c>
      <c r="AF34" s="5" t="s">
        <v>27</v>
      </c>
      <c r="AH34" s="5" t="s">
        <v>27</v>
      </c>
      <c r="AJ34" s="5" t="s">
        <v>27</v>
      </c>
    </row>
    <row r="35" spans="2:36" ht="12.75">
      <c r="B35" s="5" t="s">
        <v>133</v>
      </c>
      <c r="F35" s="5" t="s">
        <v>20</v>
      </c>
      <c r="H35" s="5" t="s">
        <v>20</v>
      </c>
      <c r="J35" s="5" t="s">
        <v>20</v>
      </c>
      <c r="L35" s="5" t="s">
        <v>21</v>
      </c>
      <c r="N35" s="5" t="s">
        <v>21</v>
      </c>
      <c r="P35" s="5" t="s">
        <v>21</v>
      </c>
      <c r="R35" s="5" t="s">
        <v>22</v>
      </c>
      <c r="T35" s="5" t="s">
        <v>22</v>
      </c>
      <c r="V35" s="5" t="s">
        <v>22</v>
      </c>
      <c r="AD35" s="5" t="s">
        <v>27</v>
      </c>
      <c r="AF35" s="5" t="s">
        <v>27</v>
      </c>
      <c r="AH35" s="5" t="s">
        <v>27</v>
      </c>
      <c r="AJ35" s="5" t="s">
        <v>27</v>
      </c>
    </row>
    <row r="36" spans="1:22" ht="12.75">
      <c r="A36" s="5" t="s">
        <v>9</v>
      </c>
      <c r="B36" s="5" t="s">
        <v>3</v>
      </c>
      <c r="D36" s="5" t="s">
        <v>18</v>
      </c>
      <c r="F36" s="6">
        <v>117.2</v>
      </c>
      <c r="G36" s="6"/>
      <c r="H36" s="6">
        <v>142</v>
      </c>
      <c r="I36" s="6"/>
      <c r="J36" s="6">
        <v>95.1</v>
      </c>
      <c r="K36" s="6"/>
      <c r="L36" s="6">
        <v>1883</v>
      </c>
      <c r="M36" s="6"/>
      <c r="N36" s="6">
        <v>1882</v>
      </c>
      <c r="O36" s="6"/>
      <c r="P36" s="6">
        <v>2083</v>
      </c>
      <c r="Q36" s="6"/>
      <c r="R36" s="6"/>
      <c r="S36" s="6"/>
      <c r="T36" s="6"/>
      <c r="U36" s="6"/>
      <c r="V36" s="6"/>
    </row>
    <row r="37" spans="1:22" ht="12.75">
      <c r="A37" s="5" t="s">
        <v>9</v>
      </c>
      <c r="B37" s="5" t="s">
        <v>5</v>
      </c>
      <c r="D37" s="5" t="s">
        <v>19</v>
      </c>
      <c r="F37" s="6">
        <v>4567</v>
      </c>
      <c r="G37" s="6"/>
      <c r="H37" s="6">
        <v>4631</v>
      </c>
      <c r="I37" s="6"/>
      <c r="J37" s="6">
        <v>4593</v>
      </c>
      <c r="K37" s="6"/>
      <c r="L37" s="6">
        <v>2725</v>
      </c>
      <c r="M37" s="6"/>
      <c r="N37" s="6">
        <v>2745</v>
      </c>
      <c r="O37" s="6"/>
      <c r="P37" s="6">
        <v>2481</v>
      </c>
      <c r="Q37" s="6"/>
      <c r="R37" s="6"/>
      <c r="S37" s="6"/>
      <c r="T37" s="6"/>
      <c r="U37" s="6"/>
      <c r="V37" s="6"/>
    </row>
    <row r="38" spans="1:22" ht="12.75">
      <c r="A38" s="5" t="s">
        <v>9</v>
      </c>
      <c r="B38" s="5" t="s">
        <v>4</v>
      </c>
      <c r="D38" s="5" t="s">
        <v>16</v>
      </c>
      <c r="F38" s="6">
        <v>0.02</v>
      </c>
      <c r="G38" s="6"/>
      <c r="H38" s="6">
        <v>0.02</v>
      </c>
      <c r="I38" s="6"/>
      <c r="J38" s="6">
        <v>0.01</v>
      </c>
      <c r="K38" s="6"/>
      <c r="L38" s="6">
        <v>13.99</v>
      </c>
      <c r="M38" s="6"/>
      <c r="N38" s="6">
        <v>11.67</v>
      </c>
      <c r="O38" s="6"/>
      <c r="P38" s="6">
        <v>10.61</v>
      </c>
      <c r="Q38" s="6"/>
      <c r="R38" s="6"/>
      <c r="S38" s="6"/>
      <c r="T38" s="6"/>
      <c r="U38" s="6"/>
      <c r="V38" s="6"/>
    </row>
    <row r="39" spans="1:22" ht="12.75">
      <c r="A39" s="5" t="s">
        <v>9</v>
      </c>
      <c r="B39" s="5" t="s">
        <v>2</v>
      </c>
      <c r="D39" s="5" t="s">
        <v>17</v>
      </c>
      <c r="F39" s="6">
        <v>777000</v>
      </c>
      <c r="G39" s="6"/>
      <c r="H39" s="6">
        <v>787000</v>
      </c>
      <c r="I39" s="6"/>
      <c r="J39" s="6">
        <v>785000</v>
      </c>
      <c r="K39" s="6"/>
      <c r="L39" s="6">
        <v>300000</v>
      </c>
      <c r="M39" s="6"/>
      <c r="N39" s="6">
        <v>303000</v>
      </c>
      <c r="O39" s="6"/>
      <c r="P39" s="6">
        <v>305000</v>
      </c>
      <c r="Q39" s="6"/>
      <c r="R39" s="6"/>
      <c r="S39" s="6"/>
      <c r="T39" s="6"/>
      <c r="U39" s="6"/>
      <c r="V39" s="6"/>
    </row>
    <row r="40" spans="6:22" ht="12.75">
      <c r="F40" s="6"/>
      <c r="G40" s="6"/>
      <c r="H40" s="6"/>
      <c r="I40" s="6"/>
      <c r="J40" s="6"/>
      <c r="K40" s="6"/>
      <c r="L40" s="6"/>
      <c r="M40" s="6"/>
      <c r="N40" s="6"/>
      <c r="O40" s="6"/>
      <c r="P40" s="6"/>
      <c r="Q40" s="6"/>
      <c r="R40" s="6"/>
      <c r="S40" s="6"/>
      <c r="T40" s="6"/>
      <c r="U40" s="6"/>
      <c r="V40" s="6"/>
    </row>
    <row r="41" spans="2:36" ht="12.75">
      <c r="B41" s="28" t="s">
        <v>143</v>
      </c>
      <c r="C41" s="28"/>
      <c r="D41" s="28" t="s">
        <v>144</v>
      </c>
      <c r="F41" s="33">
        <f>F37*F36/1000000</f>
        <v>0.5352524000000001</v>
      </c>
      <c r="G41" s="33"/>
      <c r="H41" s="33">
        <f>H37*H36/1000000</f>
        <v>0.657602</v>
      </c>
      <c r="I41" s="33"/>
      <c r="J41" s="33">
        <f>J37*J36/1000000</f>
        <v>0.43679429999999997</v>
      </c>
      <c r="K41" s="6"/>
      <c r="L41" s="30">
        <f>L37*L36/1000000</f>
        <v>5.131175</v>
      </c>
      <c r="M41" s="30"/>
      <c r="N41" s="30">
        <f>N37*N36/1000000</f>
        <v>5.16609</v>
      </c>
      <c r="O41" s="30"/>
      <c r="P41" s="30">
        <f>P37*P36/1000000</f>
        <v>5.167923</v>
      </c>
      <c r="Q41" s="30"/>
      <c r="R41" s="30"/>
      <c r="S41" s="30"/>
      <c r="T41" s="30"/>
      <c r="U41" s="30"/>
      <c r="V41" s="30"/>
      <c r="W41" s="30"/>
      <c r="X41" s="30">
        <f>F41+L41+R41</f>
        <v>5.6664274</v>
      </c>
      <c r="Y41" s="30"/>
      <c r="Z41" s="30">
        <f>H41+N41+T41</f>
        <v>5.823691999999999</v>
      </c>
      <c r="AA41" s="30"/>
      <c r="AB41" s="30">
        <f>J41+P41+V41</f>
        <v>5.6047173</v>
      </c>
      <c r="AC41" s="30"/>
      <c r="AD41" s="30">
        <f>X41</f>
        <v>5.6664274</v>
      </c>
      <c r="AE41" s="30"/>
      <c r="AF41" s="30">
        <f>Z41</f>
        <v>5.823691999999999</v>
      </c>
      <c r="AG41" s="30"/>
      <c r="AH41" s="30">
        <f>AB41</f>
        <v>5.6047173</v>
      </c>
      <c r="AI41" s="30"/>
      <c r="AJ41" s="30">
        <f>AVERAGE(AD41,AF41,AH41)</f>
        <v>5.698278899999999</v>
      </c>
    </row>
    <row r="42" spans="6:22" ht="12.75">
      <c r="F42" s="6"/>
      <c r="G42" s="6"/>
      <c r="H42" s="6"/>
      <c r="I42" s="6"/>
      <c r="J42" s="6"/>
      <c r="K42" s="6"/>
      <c r="L42" s="6"/>
      <c r="M42" s="6"/>
      <c r="N42" s="6"/>
      <c r="O42" s="6"/>
      <c r="P42" s="6"/>
      <c r="Q42" s="6"/>
      <c r="R42" s="6"/>
      <c r="S42" s="6"/>
      <c r="T42" s="6"/>
      <c r="U42" s="6"/>
      <c r="V42" s="6"/>
    </row>
    <row r="43" spans="2:36" ht="12.75">
      <c r="B43" s="12" t="s">
        <v>10</v>
      </c>
      <c r="C43" s="12"/>
      <c r="F43" s="20" t="s">
        <v>1</v>
      </c>
      <c r="G43" s="20"/>
      <c r="H43" s="20" t="s">
        <v>6</v>
      </c>
      <c r="I43" s="20"/>
      <c r="J43" s="20" t="s">
        <v>7</v>
      </c>
      <c r="K43" s="20"/>
      <c r="L43" s="20" t="s">
        <v>1</v>
      </c>
      <c r="M43" s="20"/>
      <c r="N43" s="20" t="s">
        <v>6</v>
      </c>
      <c r="O43" s="20"/>
      <c r="P43" s="20" t="s">
        <v>7</v>
      </c>
      <c r="Q43" s="20"/>
      <c r="R43" s="20" t="s">
        <v>1</v>
      </c>
      <c r="S43" s="20"/>
      <c r="T43" s="20" t="s">
        <v>6</v>
      </c>
      <c r="U43" s="20"/>
      <c r="V43" s="20" t="s">
        <v>7</v>
      </c>
      <c r="X43" s="5" t="s">
        <v>1</v>
      </c>
      <c r="Z43" s="5" t="s">
        <v>6</v>
      </c>
      <c r="AB43" s="5" t="s">
        <v>7</v>
      </c>
      <c r="AD43" s="5" t="s">
        <v>1</v>
      </c>
      <c r="AF43" s="5" t="s">
        <v>6</v>
      </c>
      <c r="AH43" s="5" t="s">
        <v>7</v>
      </c>
      <c r="AJ43" s="29" t="s">
        <v>23</v>
      </c>
    </row>
    <row r="44" spans="2:22" ht="12.75">
      <c r="B44" s="12"/>
      <c r="C44" s="12"/>
      <c r="F44" s="20"/>
      <c r="G44" s="20"/>
      <c r="H44" s="20"/>
      <c r="I44" s="20"/>
      <c r="J44" s="20"/>
      <c r="K44" s="20"/>
      <c r="L44" s="20"/>
      <c r="M44" s="20"/>
      <c r="N44" s="20"/>
      <c r="O44" s="20"/>
      <c r="P44" s="20"/>
      <c r="Q44" s="20"/>
      <c r="R44" s="20"/>
      <c r="S44" s="20"/>
      <c r="T44" s="20"/>
      <c r="U44" s="20"/>
      <c r="V44" s="20"/>
    </row>
    <row r="45" spans="2:36" ht="12.75">
      <c r="B45" s="5" t="s">
        <v>134</v>
      </c>
      <c r="F45" s="5" t="s">
        <v>136</v>
      </c>
      <c r="H45" s="5" t="s">
        <v>136</v>
      </c>
      <c r="J45" s="5" t="s">
        <v>136</v>
      </c>
      <c r="L45" s="5" t="s">
        <v>138</v>
      </c>
      <c r="N45" s="5" t="s">
        <v>138</v>
      </c>
      <c r="P45" s="5" t="s">
        <v>138</v>
      </c>
      <c r="R45" s="6" t="s">
        <v>140</v>
      </c>
      <c r="S45" s="6"/>
      <c r="T45" s="6" t="s">
        <v>140</v>
      </c>
      <c r="U45" s="6"/>
      <c r="V45" s="6" t="s">
        <v>140</v>
      </c>
      <c r="AD45" s="5" t="s">
        <v>149</v>
      </c>
      <c r="AF45" s="5" t="s">
        <v>149</v>
      </c>
      <c r="AH45" s="5" t="s">
        <v>149</v>
      </c>
      <c r="AJ45" s="5" t="s">
        <v>149</v>
      </c>
    </row>
    <row r="46" spans="2:36" ht="12.75">
      <c r="B46" s="5" t="s">
        <v>135</v>
      </c>
      <c r="F46" s="5" t="s">
        <v>137</v>
      </c>
      <c r="H46" s="5" t="s">
        <v>137</v>
      </c>
      <c r="J46" s="5" t="s">
        <v>137</v>
      </c>
      <c r="L46" s="5" t="s">
        <v>139</v>
      </c>
      <c r="N46" s="5" t="s">
        <v>139</v>
      </c>
      <c r="P46" s="5" t="s">
        <v>139</v>
      </c>
      <c r="R46" s="6" t="s">
        <v>141</v>
      </c>
      <c r="S46" s="6"/>
      <c r="T46" s="6" t="s">
        <v>141</v>
      </c>
      <c r="U46" s="6"/>
      <c r="V46" s="6" t="s">
        <v>141</v>
      </c>
      <c r="AD46" s="5" t="s">
        <v>27</v>
      </c>
      <c r="AF46" s="5" t="s">
        <v>27</v>
      </c>
      <c r="AH46" s="5" t="s">
        <v>27</v>
      </c>
      <c r="AJ46" s="5" t="s">
        <v>27</v>
      </c>
    </row>
    <row r="47" spans="2:36" ht="12.75">
      <c r="B47" s="28" t="s">
        <v>142</v>
      </c>
      <c r="C47" s="28"/>
      <c r="X47" s="5" t="s">
        <v>145</v>
      </c>
      <c r="Z47" s="5" t="s">
        <v>145</v>
      </c>
      <c r="AB47" s="5" t="s">
        <v>145</v>
      </c>
      <c r="AD47" s="5" t="s">
        <v>27</v>
      </c>
      <c r="AF47" s="5" t="s">
        <v>27</v>
      </c>
      <c r="AH47" s="5" t="s">
        <v>27</v>
      </c>
      <c r="AJ47" s="5" t="s">
        <v>27</v>
      </c>
    </row>
    <row r="48" spans="2:36" ht="12.75">
      <c r="B48" s="5" t="s">
        <v>110</v>
      </c>
      <c r="F48" s="5" t="s">
        <v>20</v>
      </c>
      <c r="H48" s="5" t="s">
        <v>20</v>
      </c>
      <c r="J48" s="5" t="s">
        <v>20</v>
      </c>
      <c r="L48" s="5" t="s">
        <v>21</v>
      </c>
      <c r="N48" s="5" t="s">
        <v>21</v>
      </c>
      <c r="P48" s="5" t="s">
        <v>21</v>
      </c>
      <c r="R48" s="5" t="s">
        <v>22</v>
      </c>
      <c r="T48" s="5" t="s">
        <v>22</v>
      </c>
      <c r="V48" s="5" t="s">
        <v>22</v>
      </c>
      <c r="AD48" s="5" t="s">
        <v>27</v>
      </c>
      <c r="AF48" s="5" t="s">
        <v>27</v>
      </c>
      <c r="AH48" s="5" t="s">
        <v>27</v>
      </c>
      <c r="AJ48" s="5" t="s">
        <v>27</v>
      </c>
    </row>
    <row r="49" spans="1:22" ht="12.75">
      <c r="A49" s="5" t="s">
        <v>10</v>
      </c>
      <c r="B49" s="5" t="s">
        <v>3</v>
      </c>
      <c r="D49" s="5" t="s">
        <v>18</v>
      </c>
      <c r="F49" s="6">
        <v>68.5</v>
      </c>
      <c r="G49" s="6"/>
      <c r="H49" s="6">
        <v>76.8</v>
      </c>
      <c r="I49" s="6"/>
      <c r="J49" s="6">
        <v>68.5</v>
      </c>
      <c r="K49" s="6"/>
      <c r="L49" s="6">
        <v>1371</v>
      </c>
      <c r="M49" s="6"/>
      <c r="N49" s="6">
        <v>1383</v>
      </c>
      <c r="O49" s="6"/>
      <c r="P49" s="6">
        <v>1294</v>
      </c>
      <c r="Q49" s="6"/>
      <c r="R49" s="6">
        <v>980</v>
      </c>
      <c r="S49" s="6"/>
      <c r="T49" s="6">
        <v>980</v>
      </c>
      <c r="U49" s="6"/>
      <c r="V49" s="6">
        <v>980</v>
      </c>
    </row>
    <row r="50" spans="1:22" ht="12.75">
      <c r="A50" s="5" t="s">
        <v>10</v>
      </c>
      <c r="B50" s="5" t="s">
        <v>5</v>
      </c>
      <c r="D50" s="5" t="s">
        <v>19</v>
      </c>
      <c r="F50" s="6">
        <v>4630</v>
      </c>
      <c r="G50" s="6"/>
      <c r="H50" s="6">
        <v>4627</v>
      </c>
      <c r="I50" s="6"/>
      <c r="J50" s="6">
        <v>4675</v>
      </c>
      <c r="K50" s="6"/>
      <c r="L50" s="6">
        <v>1862</v>
      </c>
      <c r="M50" s="6"/>
      <c r="N50" s="6">
        <v>2299</v>
      </c>
      <c r="O50" s="6"/>
      <c r="P50" s="6">
        <v>2149</v>
      </c>
      <c r="Q50" s="6"/>
      <c r="R50" s="6">
        <v>140</v>
      </c>
      <c r="S50" s="6"/>
      <c r="T50" s="6">
        <v>124</v>
      </c>
      <c r="U50" s="6"/>
      <c r="V50" s="6">
        <v>100</v>
      </c>
    </row>
    <row r="51" spans="1:22" ht="12.75">
      <c r="A51" s="5" t="s">
        <v>10</v>
      </c>
      <c r="B51" s="5" t="s">
        <v>4</v>
      </c>
      <c r="D51" s="5" t="s">
        <v>16</v>
      </c>
      <c r="F51" s="6">
        <v>0.05</v>
      </c>
      <c r="G51" s="6"/>
      <c r="H51" s="6">
        <v>0.06</v>
      </c>
      <c r="I51" s="6"/>
      <c r="J51" s="6">
        <v>0.01</v>
      </c>
      <c r="K51" s="6"/>
      <c r="L51" s="6">
        <v>15.99</v>
      </c>
      <c r="M51" s="6"/>
      <c r="N51" s="6">
        <v>14.68</v>
      </c>
      <c r="O51" s="6"/>
      <c r="P51" s="6">
        <v>13.27</v>
      </c>
      <c r="Q51" s="6"/>
      <c r="R51" s="6">
        <v>97.23</v>
      </c>
      <c r="S51" s="6"/>
      <c r="T51" s="6">
        <v>97.82</v>
      </c>
      <c r="U51" s="6"/>
      <c r="V51" s="6">
        <v>96.17</v>
      </c>
    </row>
    <row r="52" spans="1:22" ht="12.75">
      <c r="A52" s="5" t="s">
        <v>10</v>
      </c>
      <c r="B52" s="5" t="s">
        <v>2</v>
      </c>
      <c r="D52" s="5" t="s">
        <v>17</v>
      </c>
      <c r="F52" s="6">
        <v>773000</v>
      </c>
      <c r="G52" s="6"/>
      <c r="H52" s="6">
        <v>775000</v>
      </c>
      <c r="I52" s="6"/>
      <c r="J52" s="6">
        <v>762000</v>
      </c>
      <c r="K52" s="6"/>
      <c r="L52" s="6">
        <v>254000</v>
      </c>
      <c r="M52" s="6"/>
      <c r="N52" s="6">
        <v>269000</v>
      </c>
      <c r="O52" s="6"/>
      <c r="P52" s="6">
        <v>264000</v>
      </c>
      <c r="Q52" s="6"/>
      <c r="R52" s="6">
        <v>100</v>
      </c>
      <c r="S52" s="6"/>
      <c r="T52" s="6">
        <v>100</v>
      </c>
      <c r="U52" s="6"/>
      <c r="V52" s="6">
        <v>211</v>
      </c>
    </row>
    <row r="54" spans="2:36" ht="12.75">
      <c r="B54" s="28" t="s">
        <v>143</v>
      </c>
      <c r="C54" s="28"/>
      <c r="D54" s="28" t="s">
        <v>144</v>
      </c>
      <c r="F54" s="33">
        <f>F50*F49/1000000</f>
        <v>0.317155</v>
      </c>
      <c r="G54" s="33"/>
      <c r="H54" s="33">
        <f>H50*H49/1000000</f>
        <v>0.3553536</v>
      </c>
      <c r="I54" s="33"/>
      <c r="J54" s="33">
        <f>J50*J49/1000000</f>
        <v>0.3202375</v>
      </c>
      <c r="K54" s="6"/>
      <c r="L54" s="30">
        <f>L50*L49/1000000</f>
        <v>2.552802</v>
      </c>
      <c r="M54" s="30"/>
      <c r="N54" s="30">
        <f>N50*N49/1000000</f>
        <v>3.179517</v>
      </c>
      <c r="O54" s="30"/>
      <c r="P54" s="30">
        <f>P50*P49/1000000</f>
        <v>2.780806</v>
      </c>
      <c r="Q54" s="30"/>
      <c r="R54" s="30"/>
      <c r="S54" s="30"/>
      <c r="T54" s="30"/>
      <c r="U54" s="30"/>
      <c r="V54" s="30"/>
      <c r="W54" s="30"/>
      <c r="X54" s="30">
        <f>F54+L54+R54</f>
        <v>2.869957</v>
      </c>
      <c r="Y54" s="30"/>
      <c r="Z54" s="30">
        <f>H54+N54+T54</f>
        <v>3.5348706</v>
      </c>
      <c r="AA54" s="30"/>
      <c r="AB54" s="30">
        <f>J54+P54+V54</f>
        <v>3.1010435000000003</v>
      </c>
      <c r="AC54" s="30"/>
      <c r="AD54" s="30">
        <f>X54</f>
        <v>2.869957</v>
      </c>
      <c r="AE54" s="30"/>
      <c r="AF54" s="30">
        <f>Z54</f>
        <v>3.5348706</v>
      </c>
      <c r="AG54" s="30"/>
      <c r="AH54" s="30">
        <f>AB54</f>
        <v>3.1010435000000003</v>
      </c>
      <c r="AI54" s="30"/>
      <c r="AJ54" s="30">
        <f>AVERAGE(AD54,AF54,AH54)</f>
        <v>3.1686237</v>
      </c>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AP39"/>
  <sheetViews>
    <sheetView workbookViewId="0" topLeftCell="C1">
      <selection activeCell="E9" sqref="E9"/>
    </sheetView>
  </sheetViews>
  <sheetFormatPr defaultColWidth="9.140625" defaultRowHeight="12.75"/>
  <cols>
    <col min="1" max="1" width="8.140625" style="0" hidden="1" customWidth="1"/>
    <col min="2" max="2" width="4.7109375" style="0" hidden="1" customWidth="1"/>
    <col min="3" max="3" width="16.421875" style="0" customWidth="1"/>
    <col min="4" max="4" width="7.00390625" style="13" customWidth="1"/>
    <col min="5" max="5" width="5.7109375" style="0" customWidth="1"/>
    <col min="7" max="7" width="7.7109375" style="14" customWidth="1"/>
    <col min="8" max="8" width="8.28125" style="14" customWidth="1"/>
    <col min="9" max="9" width="5.00390625" style="0" customWidth="1"/>
    <col min="11" max="11" width="7.7109375" style="14" customWidth="1"/>
    <col min="12" max="12" width="8.28125" style="14" customWidth="1"/>
    <col min="13" max="13" width="5.421875" style="0" customWidth="1"/>
    <col min="15" max="15" width="7.7109375" style="14" customWidth="1"/>
    <col min="16" max="16" width="8.28125" style="14" customWidth="1"/>
    <col min="17" max="17" width="2.57421875" style="0" customWidth="1"/>
    <col min="19" max="19" width="2.57421875" style="0" customWidth="1"/>
    <col min="21" max="21" width="2.8515625" style="0" customWidth="1"/>
  </cols>
  <sheetData>
    <row r="1" ht="12.75">
      <c r="C1" s="7" t="s">
        <v>0</v>
      </c>
    </row>
    <row r="2" spans="6:16" ht="12.75">
      <c r="F2" s="35" t="s">
        <v>1</v>
      </c>
      <c r="G2" s="35"/>
      <c r="H2" s="35"/>
      <c r="J2" s="35" t="s">
        <v>6</v>
      </c>
      <c r="K2" s="35"/>
      <c r="L2" s="35"/>
      <c r="N2" s="35" t="s">
        <v>7</v>
      </c>
      <c r="O2" s="35"/>
      <c r="P2" s="35"/>
    </row>
    <row r="3" spans="3:16" ht="12.75">
      <c r="C3" t="s">
        <v>106</v>
      </c>
      <c r="D3" s="13" t="s">
        <v>26</v>
      </c>
      <c r="F3" s="21" t="s">
        <v>27</v>
      </c>
      <c r="G3" s="34" t="s">
        <v>27</v>
      </c>
      <c r="H3" s="34" t="s">
        <v>28</v>
      </c>
      <c r="J3" s="21" t="s">
        <v>27</v>
      </c>
      <c r="K3" s="34" t="s">
        <v>27</v>
      </c>
      <c r="L3" s="34" t="s">
        <v>28</v>
      </c>
      <c r="N3" s="21" t="s">
        <v>27</v>
      </c>
      <c r="O3" s="34" t="s">
        <v>27</v>
      </c>
      <c r="P3" s="34" t="s">
        <v>28</v>
      </c>
    </row>
    <row r="4" spans="4:16" ht="12.75">
      <c r="D4" s="13" t="s">
        <v>29</v>
      </c>
      <c r="F4" s="21" t="s">
        <v>30</v>
      </c>
      <c r="G4" s="34" t="s">
        <v>31</v>
      </c>
      <c r="H4" s="34" t="s">
        <v>31</v>
      </c>
      <c r="J4" s="21" t="s">
        <v>30</v>
      </c>
      <c r="K4" s="34" t="s">
        <v>31</v>
      </c>
      <c r="L4" s="34" t="s">
        <v>31</v>
      </c>
      <c r="N4" s="21" t="s">
        <v>30</v>
      </c>
      <c r="O4" s="34" t="s">
        <v>31</v>
      </c>
      <c r="P4" s="34" t="s">
        <v>31</v>
      </c>
    </row>
    <row r="5" spans="1:42" s="5" customFormat="1" ht="12.75">
      <c r="A5" s="5" t="s">
        <v>0</v>
      </c>
      <c r="B5" s="5">
        <v>1</v>
      </c>
      <c r="C5" s="5" t="s">
        <v>32</v>
      </c>
      <c r="D5" s="15">
        <v>1</v>
      </c>
      <c r="E5" s="6">
        <v>1</v>
      </c>
      <c r="F5" s="16">
        <v>0.002483173342776</v>
      </c>
      <c r="G5" s="16">
        <f>IF(E5=1,F5/2,F5)</f>
        <v>0.001241586671388</v>
      </c>
      <c r="H5" s="16">
        <f>G5*$D5</f>
        <v>0.001241586671388</v>
      </c>
      <c r="I5" s="6">
        <v>1</v>
      </c>
      <c r="J5" s="16">
        <v>0.06261334934204</v>
      </c>
      <c r="K5" s="16">
        <f>IF(I5=1,J5/2,J5)</f>
        <v>0.03130667467102</v>
      </c>
      <c r="L5" s="16">
        <f>K5*$D5</f>
        <v>0.03130667467102</v>
      </c>
      <c r="M5" s="6">
        <v>1</v>
      </c>
      <c r="N5" s="16">
        <v>1.2442567502512</v>
      </c>
      <c r="O5" s="16">
        <f>IF(M5=1,N5/2,N5)</f>
        <v>0.6221283751256</v>
      </c>
      <c r="P5" s="16">
        <f>O5*$D5</f>
        <v>0.6221283751256</v>
      </c>
      <c r="Q5" s="6"/>
      <c r="R5" s="16"/>
      <c r="S5" s="6"/>
      <c r="T5" s="16"/>
      <c r="U5" s="6"/>
      <c r="V5" s="16"/>
      <c r="W5" s="6"/>
      <c r="X5" s="16"/>
      <c r="Y5" s="6"/>
      <c r="Z5" s="16"/>
      <c r="AA5" s="6"/>
      <c r="AB5" s="17"/>
      <c r="AC5" s="6"/>
      <c r="AD5" s="17"/>
      <c r="AE5" s="6"/>
      <c r="AF5" s="17"/>
      <c r="AG5" s="6"/>
      <c r="AH5" s="17"/>
      <c r="AI5" s="6"/>
      <c r="AJ5" s="17"/>
      <c r="AK5" s="6"/>
      <c r="AL5" s="17"/>
      <c r="AM5" s="6"/>
      <c r="AN5" s="17"/>
      <c r="AO5" s="6"/>
      <c r="AP5" s="17"/>
    </row>
    <row r="6" spans="1:42" s="5" customFormat="1" ht="12.75">
      <c r="A6" s="5" t="s">
        <v>0</v>
      </c>
      <c r="B6" s="5">
        <v>2</v>
      </c>
      <c r="C6" s="5" t="s">
        <v>33</v>
      </c>
      <c r="D6" s="15">
        <v>0</v>
      </c>
      <c r="E6" s="6"/>
      <c r="F6" s="16">
        <v>0.036633482003104</v>
      </c>
      <c r="G6" s="16">
        <f aca="true" t="shared" si="0" ref="G6:G37">IF(E6=1,F6/2,F6)</f>
        <v>0.036633482003104</v>
      </c>
      <c r="H6" s="16">
        <f aca="true" t="shared" si="1" ref="H6:H37">G6*$D6</f>
        <v>0</v>
      </c>
      <c r="I6" s="6"/>
      <c r="J6" s="16">
        <v>-0.058701683807452</v>
      </c>
      <c r="K6" s="16">
        <f aca="true" t="shared" si="2" ref="K6:K37">IF(I6=1,J6/2,J6)</f>
        <v>-0.058701683807452</v>
      </c>
      <c r="L6" s="16">
        <f aca="true" t="shared" si="3" ref="L6:L37">K6*$D6</f>
        <v>0</v>
      </c>
      <c r="M6" s="6"/>
      <c r="N6" s="16">
        <v>-1.22503218243616</v>
      </c>
      <c r="O6" s="16">
        <f aca="true" t="shared" si="4" ref="O6:O37">IF(M6=1,N6/2,N6)</f>
        <v>-1.22503218243616</v>
      </c>
      <c r="P6" s="16">
        <f aca="true" t="shared" si="5" ref="P6:P37">O6*$D6</f>
        <v>0</v>
      </c>
      <c r="Q6" s="6"/>
      <c r="R6" s="16"/>
      <c r="S6" s="6"/>
      <c r="T6" s="16"/>
      <c r="U6" s="6"/>
      <c r="V6" s="16"/>
      <c r="W6" s="6"/>
      <c r="X6" s="16"/>
      <c r="Y6" s="6"/>
      <c r="Z6" s="16"/>
      <c r="AA6" s="6"/>
      <c r="AB6" s="17"/>
      <c r="AC6" s="6"/>
      <c r="AD6" s="17"/>
      <c r="AE6" s="6"/>
      <c r="AF6" s="17"/>
      <c r="AG6" s="6"/>
      <c r="AH6" s="17"/>
      <c r="AI6" s="6"/>
      <c r="AJ6" s="17"/>
      <c r="AK6" s="6"/>
      <c r="AL6" s="17"/>
      <c r="AM6" s="6"/>
      <c r="AN6" s="17"/>
      <c r="AO6" s="6"/>
      <c r="AP6" s="17"/>
    </row>
    <row r="7" spans="1:42" s="5" customFormat="1" ht="12.75">
      <c r="A7" s="5" t="s">
        <v>0</v>
      </c>
      <c r="B7" s="5">
        <v>3</v>
      </c>
      <c r="C7" s="5" t="s">
        <v>34</v>
      </c>
      <c r="D7" s="15">
        <v>0</v>
      </c>
      <c r="E7" s="6">
        <v>1</v>
      </c>
      <c r="F7" s="16">
        <v>0.03911665534588</v>
      </c>
      <c r="G7" s="16">
        <f t="shared" si="0"/>
        <v>0.01955832767294</v>
      </c>
      <c r="H7" s="16">
        <f t="shared" si="1"/>
        <v>0</v>
      </c>
      <c r="I7" s="6">
        <v>1</v>
      </c>
      <c r="J7" s="16">
        <v>0.003911665534588</v>
      </c>
      <c r="K7" s="16">
        <f t="shared" si="2"/>
        <v>0.001955832767294</v>
      </c>
      <c r="L7" s="16">
        <f t="shared" si="3"/>
        <v>0</v>
      </c>
      <c r="M7" s="6">
        <v>1</v>
      </c>
      <c r="N7" s="16">
        <v>0.01922456781504</v>
      </c>
      <c r="O7" s="16">
        <f t="shared" si="4"/>
        <v>0.00961228390752</v>
      </c>
      <c r="P7" s="16">
        <f t="shared" si="5"/>
        <v>0</v>
      </c>
      <c r="Q7" s="6"/>
      <c r="R7" s="16"/>
      <c r="S7" s="6"/>
      <c r="T7" s="16"/>
      <c r="U7" s="6"/>
      <c r="V7" s="16"/>
      <c r="W7" s="6"/>
      <c r="X7" s="16"/>
      <c r="Y7" s="6"/>
      <c r="Z7" s="16"/>
      <c r="AA7" s="6"/>
      <c r="AB7" s="17"/>
      <c r="AC7" s="6"/>
      <c r="AD7" s="17"/>
      <c r="AE7" s="6"/>
      <c r="AF7" s="17"/>
      <c r="AG7" s="6"/>
      <c r="AH7" s="17"/>
      <c r="AI7" s="6"/>
      <c r="AJ7" s="17"/>
      <c r="AK7" s="6"/>
      <c r="AL7" s="17"/>
      <c r="AM7" s="6"/>
      <c r="AN7" s="17"/>
      <c r="AO7" s="6"/>
      <c r="AP7" s="17"/>
    </row>
    <row r="8" spans="1:42" s="5" customFormat="1" ht="12.75">
      <c r="A8" s="5" t="s">
        <v>0</v>
      </c>
      <c r="B8" s="5">
        <v>4</v>
      </c>
      <c r="C8" s="5" t="s">
        <v>35</v>
      </c>
      <c r="D8" s="15">
        <v>0.5</v>
      </c>
      <c r="E8" s="6">
        <v>1</v>
      </c>
      <c r="F8" s="16">
        <v>0.004982825171016</v>
      </c>
      <c r="G8" s="16">
        <f t="shared" si="0"/>
        <v>0.002491412585508</v>
      </c>
      <c r="H8" s="16">
        <f t="shared" si="1"/>
        <v>0.001245706292754</v>
      </c>
      <c r="I8" s="6">
        <v>1</v>
      </c>
      <c r="J8" s="16">
        <v>0.00391824531252</v>
      </c>
      <c r="K8" s="16">
        <f t="shared" si="2"/>
        <v>0.00195912265626</v>
      </c>
      <c r="L8" s="16">
        <f t="shared" si="3"/>
        <v>0.00097956132813</v>
      </c>
      <c r="M8" s="6">
        <v>1</v>
      </c>
      <c r="N8" s="16">
        <v>0.00317895374412</v>
      </c>
      <c r="O8" s="16">
        <f t="shared" si="4"/>
        <v>0.00158947687206</v>
      </c>
      <c r="P8" s="16">
        <f t="shared" si="5"/>
        <v>0.00079473843603</v>
      </c>
      <c r="Q8" s="6"/>
      <c r="R8" s="16"/>
      <c r="S8" s="6"/>
      <c r="T8" s="16"/>
      <c r="U8" s="6"/>
      <c r="V8" s="16"/>
      <c r="W8" s="6"/>
      <c r="X8" s="16"/>
      <c r="Y8" s="6"/>
      <c r="Z8" s="16"/>
      <c r="AA8" s="6"/>
      <c r="AB8" s="17"/>
      <c r="AC8" s="6"/>
      <c r="AD8" s="17"/>
      <c r="AE8" s="6"/>
      <c r="AF8" s="17"/>
      <c r="AG8" s="6"/>
      <c r="AH8" s="17"/>
      <c r="AI8" s="6"/>
      <c r="AJ8" s="17"/>
      <c r="AK8" s="6"/>
      <c r="AL8" s="17"/>
      <c r="AM8" s="6"/>
      <c r="AN8" s="17"/>
      <c r="AO8" s="6"/>
      <c r="AP8" s="17"/>
    </row>
    <row r="9" spans="1:42" s="5" customFormat="1" ht="12.75">
      <c r="A9" s="5" t="s">
        <v>0</v>
      </c>
      <c r="B9" s="5">
        <v>5</v>
      </c>
      <c r="C9" s="5" t="s">
        <v>36</v>
      </c>
      <c r="D9" s="15">
        <v>0</v>
      </c>
      <c r="E9" s="6"/>
      <c r="F9" s="16">
        <v>0.00347467037148</v>
      </c>
      <c r="G9" s="16">
        <f t="shared" si="0"/>
        <v>0.00347467037148</v>
      </c>
      <c r="H9" s="16">
        <f t="shared" si="1"/>
        <v>0</v>
      </c>
      <c r="I9" s="6"/>
      <c r="J9" s="16">
        <v>0.00495325350828</v>
      </c>
      <c r="K9" s="16">
        <f t="shared" si="2"/>
        <v>0.00495325350828</v>
      </c>
      <c r="L9" s="16">
        <f t="shared" si="3"/>
        <v>0</v>
      </c>
      <c r="M9" s="6"/>
      <c r="N9" s="16">
        <v>0.03127203334332</v>
      </c>
      <c r="O9" s="16">
        <f t="shared" si="4"/>
        <v>0.03127203334332</v>
      </c>
      <c r="P9" s="16">
        <f t="shared" si="5"/>
        <v>0</v>
      </c>
      <c r="Q9" s="6"/>
      <c r="R9" s="16"/>
      <c r="S9" s="6"/>
      <c r="T9" s="16"/>
      <c r="U9" s="6"/>
      <c r="V9" s="16"/>
      <c r="W9" s="6"/>
      <c r="X9" s="16"/>
      <c r="Y9" s="6"/>
      <c r="Z9" s="16"/>
      <c r="AA9" s="6"/>
      <c r="AB9" s="17"/>
      <c r="AC9" s="6"/>
      <c r="AD9" s="17"/>
      <c r="AE9" s="6"/>
      <c r="AF9" s="17"/>
      <c r="AG9" s="6"/>
      <c r="AH9" s="17"/>
      <c r="AI9" s="6"/>
      <c r="AJ9" s="17"/>
      <c r="AK9" s="6"/>
      <c r="AL9" s="17"/>
      <c r="AM9" s="6"/>
      <c r="AN9" s="17"/>
      <c r="AO9" s="6"/>
      <c r="AP9" s="17"/>
    </row>
    <row r="10" spans="1:42" s="5" customFormat="1" ht="12.75">
      <c r="A10" s="5" t="s">
        <v>0</v>
      </c>
      <c r="B10" s="5">
        <v>6</v>
      </c>
      <c r="C10" s="5" t="s">
        <v>37</v>
      </c>
      <c r="D10" s="15">
        <v>0</v>
      </c>
      <c r="E10" s="6">
        <v>1</v>
      </c>
      <c r="F10" s="16">
        <v>0.008457495542496</v>
      </c>
      <c r="G10" s="16">
        <f t="shared" si="0"/>
        <v>0.004228747771248</v>
      </c>
      <c r="H10" s="16">
        <f t="shared" si="1"/>
        <v>0</v>
      </c>
      <c r="I10" s="6">
        <v>1</v>
      </c>
      <c r="J10" s="16">
        <v>0.0088714988208</v>
      </c>
      <c r="K10" s="16">
        <f t="shared" si="2"/>
        <v>0.0044357494104</v>
      </c>
      <c r="L10" s="16">
        <f t="shared" si="3"/>
        <v>0</v>
      </c>
      <c r="M10" s="6"/>
      <c r="N10" s="16">
        <v>0.03445098708744</v>
      </c>
      <c r="O10" s="16">
        <f t="shared" si="4"/>
        <v>0.03445098708744</v>
      </c>
      <c r="P10" s="16">
        <f t="shared" si="5"/>
        <v>0</v>
      </c>
      <c r="Q10" s="6"/>
      <c r="R10" s="16"/>
      <c r="S10" s="6"/>
      <c r="T10" s="16"/>
      <c r="U10" s="6"/>
      <c r="V10" s="16"/>
      <c r="W10" s="6"/>
      <c r="X10" s="16"/>
      <c r="Y10" s="6"/>
      <c r="Z10" s="16"/>
      <c r="AA10" s="6"/>
      <c r="AB10" s="17"/>
      <c r="AC10" s="6"/>
      <c r="AD10" s="17"/>
      <c r="AE10" s="6"/>
      <c r="AF10" s="17"/>
      <c r="AG10" s="6"/>
      <c r="AH10" s="17"/>
      <c r="AI10" s="6"/>
      <c r="AJ10" s="17"/>
      <c r="AK10" s="6"/>
      <c r="AL10" s="17"/>
      <c r="AM10" s="6"/>
      <c r="AN10" s="17"/>
      <c r="AO10" s="6"/>
      <c r="AP10" s="17"/>
    </row>
    <row r="11" spans="1:42" s="5" customFormat="1" ht="12.75">
      <c r="A11" s="5" t="s">
        <v>0</v>
      </c>
      <c r="B11" s="5">
        <v>7</v>
      </c>
      <c r="C11" s="5" t="s">
        <v>38</v>
      </c>
      <c r="D11" s="15">
        <v>0.1</v>
      </c>
      <c r="E11" s="6">
        <v>1</v>
      </c>
      <c r="F11" s="16">
        <v>0.006227373987072</v>
      </c>
      <c r="G11" s="16">
        <f t="shared" si="0"/>
        <v>0.003113686993536</v>
      </c>
      <c r="H11" s="16">
        <f t="shared" si="1"/>
        <v>0.0003113686993536</v>
      </c>
      <c r="I11" s="6">
        <v>1</v>
      </c>
      <c r="J11" s="16">
        <v>0.005221912562076</v>
      </c>
      <c r="K11" s="16">
        <f t="shared" si="2"/>
        <v>0.002610956281038</v>
      </c>
      <c r="L11" s="16">
        <f t="shared" si="3"/>
        <v>0.0002610956281038</v>
      </c>
      <c r="M11" s="6">
        <v>1</v>
      </c>
      <c r="N11" s="16">
        <v>0.002448785083458</v>
      </c>
      <c r="O11" s="16">
        <f t="shared" si="4"/>
        <v>0.001224392541729</v>
      </c>
      <c r="P11" s="16">
        <f t="shared" si="5"/>
        <v>0.0001224392541729</v>
      </c>
      <c r="Q11" s="6"/>
      <c r="R11" s="16"/>
      <c r="S11" s="6"/>
      <c r="T11" s="16"/>
      <c r="U11" s="6"/>
      <c r="V11" s="16"/>
      <c r="W11" s="6"/>
      <c r="X11" s="16"/>
      <c r="Y11" s="6"/>
      <c r="Z11" s="16"/>
      <c r="AA11" s="6"/>
      <c r="AB11" s="17"/>
      <c r="AC11" s="6"/>
      <c r="AD11" s="17"/>
      <c r="AE11" s="6"/>
      <c r="AF11" s="17"/>
      <c r="AG11" s="6"/>
      <c r="AH11" s="17"/>
      <c r="AI11" s="6"/>
      <c r="AJ11" s="17"/>
      <c r="AK11" s="6"/>
      <c r="AL11" s="17"/>
      <c r="AM11" s="6"/>
      <c r="AN11" s="17"/>
      <c r="AO11" s="6"/>
      <c r="AP11" s="17"/>
    </row>
    <row r="12" spans="1:42" s="5" customFormat="1" ht="12.75">
      <c r="A12" s="5" t="s">
        <v>0</v>
      </c>
      <c r="B12" s="5">
        <v>8</v>
      </c>
      <c r="C12" s="5" t="s">
        <v>39</v>
      </c>
      <c r="D12" s="15">
        <v>0.1</v>
      </c>
      <c r="E12" s="6">
        <v>1</v>
      </c>
      <c r="F12" s="16">
        <v>0.006227373987072</v>
      </c>
      <c r="G12" s="16">
        <f t="shared" si="0"/>
        <v>0.003113686993536</v>
      </c>
      <c r="H12" s="16">
        <f t="shared" si="1"/>
        <v>0.0003113686993536</v>
      </c>
      <c r="I12" s="6">
        <v>1</v>
      </c>
      <c r="J12" s="16">
        <v>0.005221912562076</v>
      </c>
      <c r="K12" s="16">
        <f t="shared" si="2"/>
        <v>0.002610956281038</v>
      </c>
      <c r="L12" s="16">
        <f t="shared" si="3"/>
        <v>0.0002610956281038</v>
      </c>
      <c r="M12" s="6">
        <v>1</v>
      </c>
      <c r="N12" s="16">
        <v>0.002448785083458</v>
      </c>
      <c r="O12" s="16">
        <f t="shared" si="4"/>
        <v>0.001224392541729</v>
      </c>
      <c r="P12" s="16">
        <f t="shared" si="5"/>
        <v>0.0001224392541729</v>
      </c>
      <c r="Q12" s="6"/>
      <c r="R12" s="16"/>
      <c r="S12" s="6"/>
      <c r="T12" s="16"/>
      <c r="U12" s="6"/>
      <c r="V12" s="16"/>
      <c r="W12" s="6"/>
      <c r="X12" s="16"/>
      <c r="Y12" s="6"/>
      <c r="Z12" s="16"/>
      <c r="AA12" s="6"/>
      <c r="AB12" s="17"/>
      <c r="AC12" s="6"/>
      <c r="AD12" s="17"/>
      <c r="AE12" s="6"/>
      <c r="AF12" s="17"/>
      <c r="AG12" s="6"/>
      <c r="AH12" s="17"/>
      <c r="AI12" s="6"/>
      <c r="AJ12" s="17"/>
      <c r="AK12" s="6"/>
      <c r="AL12" s="17"/>
      <c r="AM12" s="6"/>
      <c r="AN12" s="17"/>
      <c r="AO12" s="6"/>
      <c r="AP12" s="17"/>
    </row>
    <row r="13" spans="1:42" s="5" customFormat="1" ht="12.75">
      <c r="A13" s="5" t="s">
        <v>0</v>
      </c>
      <c r="B13" s="5">
        <v>9</v>
      </c>
      <c r="C13" s="5" t="s">
        <v>40</v>
      </c>
      <c r="D13" s="15">
        <v>0.1</v>
      </c>
      <c r="E13" s="6">
        <v>1</v>
      </c>
      <c r="F13" s="16">
        <v>0.00697336149594</v>
      </c>
      <c r="G13" s="16">
        <f t="shared" si="0"/>
        <v>0.00348668074797</v>
      </c>
      <c r="H13" s="16">
        <f t="shared" si="1"/>
        <v>0.00034866807479700003</v>
      </c>
      <c r="I13" s="6">
        <v>1</v>
      </c>
      <c r="J13" s="16">
        <v>0.005740860394332</v>
      </c>
      <c r="K13" s="16">
        <f t="shared" si="2"/>
        <v>0.002870430197166</v>
      </c>
      <c r="L13" s="16">
        <f t="shared" si="3"/>
        <v>0.0002870430197166</v>
      </c>
      <c r="M13" s="6">
        <v>1</v>
      </c>
      <c r="N13" s="16">
        <v>0.003178555472568</v>
      </c>
      <c r="O13" s="16">
        <f t="shared" si="4"/>
        <v>0.001589277736284</v>
      </c>
      <c r="P13" s="16">
        <f t="shared" si="5"/>
        <v>0.0001589277736284</v>
      </c>
      <c r="Q13" s="6"/>
      <c r="R13" s="16"/>
      <c r="S13" s="6"/>
      <c r="T13" s="16"/>
      <c r="U13" s="6"/>
      <c r="V13" s="16"/>
      <c r="W13" s="6"/>
      <c r="X13" s="16"/>
      <c r="Y13" s="6"/>
      <c r="Z13" s="16"/>
      <c r="AA13" s="6"/>
      <c r="AB13" s="17"/>
      <c r="AC13" s="6"/>
      <c r="AD13" s="17"/>
      <c r="AE13" s="6"/>
      <c r="AF13" s="17"/>
      <c r="AG13" s="6"/>
      <c r="AH13" s="17"/>
      <c r="AI13" s="6"/>
      <c r="AJ13" s="17"/>
      <c r="AK13" s="6"/>
      <c r="AL13" s="17"/>
      <c r="AM13" s="6"/>
      <c r="AN13" s="17"/>
      <c r="AO13" s="6"/>
      <c r="AP13" s="17"/>
    </row>
    <row r="14" spans="1:42" s="5" customFormat="1" ht="12.75">
      <c r="A14" s="5" t="s">
        <v>0</v>
      </c>
      <c r="B14" s="5">
        <v>10</v>
      </c>
      <c r="C14" s="5" t="s">
        <v>41</v>
      </c>
      <c r="D14" s="15">
        <v>0</v>
      </c>
      <c r="E14" s="6"/>
      <c r="F14" s="16">
        <v>0.031817988965196</v>
      </c>
      <c r="G14" s="16">
        <f t="shared" si="0"/>
        <v>0.031817988965196</v>
      </c>
      <c r="H14" s="16">
        <f t="shared" si="1"/>
        <v>0</v>
      </c>
      <c r="I14" s="6"/>
      <c r="J14" s="16">
        <v>0.004248885376596</v>
      </c>
      <c r="K14" s="16">
        <f t="shared" si="2"/>
        <v>0.004248885376596</v>
      </c>
      <c r="L14" s="16">
        <f t="shared" si="3"/>
        <v>0</v>
      </c>
      <c r="M14" s="6"/>
      <c r="N14" s="16">
        <v>0.018033437170896</v>
      </c>
      <c r="O14" s="16">
        <f t="shared" si="4"/>
        <v>0.018033437170896</v>
      </c>
      <c r="P14" s="16">
        <f t="shared" si="5"/>
        <v>0</v>
      </c>
      <c r="Q14" s="6"/>
      <c r="R14" s="16"/>
      <c r="S14" s="6"/>
      <c r="T14" s="16"/>
      <c r="U14" s="6"/>
      <c r="V14" s="16"/>
      <c r="W14" s="6"/>
      <c r="X14" s="16"/>
      <c r="Y14" s="6"/>
      <c r="Z14" s="16"/>
      <c r="AA14" s="6"/>
      <c r="AB14" s="17"/>
      <c r="AC14" s="6"/>
      <c r="AD14" s="17"/>
      <c r="AE14" s="6"/>
      <c r="AF14" s="17"/>
      <c r="AG14" s="6"/>
      <c r="AH14" s="17"/>
      <c r="AI14" s="6"/>
      <c r="AJ14" s="17"/>
      <c r="AK14" s="6"/>
      <c r="AL14" s="17"/>
      <c r="AM14" s="6"/>
      <c r="AN14" s="17"/>
      <c r="AO14" s="6"/>
      <c r="AP14" s="17"/>
    </row>
    <row r="15" spans="1:42" s="5" customFormat="1" ht="12.75">
      <c r="A15" s="5" t="s">
        <v>0</v>
      </c>
      <c r="B15" s="5">
        <v>11</v>
      </c>
      <c r="C15" s="5" t="s">
        <v>42</v>
      </c>
      <c r="D15" s="15">
        <v>0</v>
      </c>
      <c r="E15" s="6">
        <v>1</v>
      </c>
      <c r="F15" s="16">
        <v>0.05124609843528</v>
      </c>
      <c r="G15" s="16">
        <f t="shared" si="0"/>
        <v>0.02562304921764</v>
      </c>
      <c r="H15" s="16">
        <f t="shared" si="1"/>
        <v>0</v>
      </c>
      <c r="I15" s="6">
        <v>1</v>
      </c>
      <c r="J15" s="16">
        <v>0.02043357089508</v>
      </c>
      <c r="K15" s="16">
        <f t="shared" si="2"/>
        <v>0.01021678544754</v>
      </c>
      <c r="L15" s="16">
        <f t="shared" si="3"/>
        <v>0</v>
      </c>
      <c r="M15" s="6">
        <v>1</v>
      </c>
      <c r="N15" s="16">
        <v>0.02610956281038</v>
      </c>
      <c r="O15" s="16">
        <f t="shared" si="4"/>
        <v>0.01305478140519</v>
      </c>
      <c r="P15" s="16">
        <f t="shared" si="5"/>
        <v>0</v>
      </c>
      <c r="Q15" s="6"/>
      <c r="R15" s="16"/>
      <c r="S15" s="6"/>
      <c r="T15" s="16"/>
      <c r="U15" s="6"/>
      <c r="V15" s="16"/>
      <c r="W15" s="6"/>
      <c r="X15" s="16"/>
      <c r="Y15" s="6"/>
      <c r="Z15" s="16"/>
      <c r="AA15" s="6"/>
      <c r="AB15" s="17"/>
      <c r="AC15" s="6"/>
      <c r="AD15" s="17"/>
      <c r="AE15" s="6"/>
      <c r="AF15" s="17"/>
      <c r="AG15" s="6"/>
      <c r="AH15" s="17"/>
      <c r="AI15" s="6"/>
      <c r="AJ15" s="17"/>
      <c r="AK15" s="6"/>
      <c r="AL15" s="17"/>
      <c r="AM15" s="6"/>
      <c r="AN15" s="17"/>
      <c r="AO15" s="6"/>
      <c r="AP15" s="17"/>
    </row>
    <row r="16" spans="1:42" s="5" customFormat="1" ht="12.75">
      <c r="A16" s="5" t="s">
        <v>0</v>
      </c>
      <c r="B16" s="5">
        <v>12</v>
      </c>
      <c r="C16" s="5" t="s">
        <v>43</v>
      </c>
      <c r="D16" s="15">
        <v>0.01</v>
      </c>
      <c r="E16" s="6">
        <v>1</v>
      </c>
      <c r="F16" s="16">
        <v>0.02240820954722</v>
      </c>
      <c r="G16" s="16">
        <f t="shared" si="0"/>
        <v>0.01120410477361</v>
      </c>
      <c r="H16" s="16">
        <f t="shared" si="1"/>
        <v>0.0001120410477361</v>
      </c>
      <c r="I16" s="6">
        <v>1</v>
      </c>
      <c r="J16" s="16">
        <v>0.01958512802946</v>
      </c>
      <c r="K16" s="16">
        <f t="shared" si="2"/>
        <v>0.00979256401473</v>
      </c>
      <c r="L16" s="16">
        <f t="shared" si="3"/>
        <v>9.79256401473E-05</v>
      </c>
      <c r="M16" s="6">
        <v>1</v>
      </c>
      <c r="N16" s="16">
        <v>0.02752504479816</v>
      </c>
      <c r="O16" s="16">
        <f t="shared" si="4"/>
        <v>0.01376252239908</v>
      </c>
      <c r="P16" s="16">
        <f t="shared" si="5"/>
        <v>0.0001376252239908</v>
      </c>
      <c r="Q16" s="6"/>
      <c r="R16" s="16"/>
      <c r="S16" s="6"/>
      <c r="T16" s="16"/>
      <c r="U16" s="6"/>
      <c r="V16" s="16"/>
      <c r="W16" s="6"/>
      <c r="X16" s="16"/>
      <c r="Y16" s="6"/>
      <c r="Z16" s="16"/>
      <c r="AA16" s="6"/>
      <c r="AB16" s="17"/>
      <c r="AC16" s="6"/>
      <c r="AD16" s="17"/>
      <c r="AE16" s="6"/>
      <c r="AF16" s="17"/>
      <c r="AG16" s="6"/>
      <c r="AH16" s="17"/>
      <c r="AI16" s="6"/>
      <c r="AJ16" s="17"/>
      <c r="AK16" s="6"/>
      <c r="AL16" s="17"/>
      <c r="AM16" s="6"/>
      <c r="AN16" s="17"/>
      <c r="AO16" s="6"/>
      <c r="AP16" s="17"/>
    </row>
    <row r="17" spans="1:42" s="5" customFormat="1" ht="12.75">
      <c r="A17" s="5" t="s">
        <v>0</v>
      </c>
      <c r="B17" s="5">
        <v>13</v>
      </c>
      <c r="C17" s="5" t="s">
        <v>44</v>
      </c>
      <c r="D17" s="15">
        <v>0</v>
      </c>
      <c r="E17" s="6"/>
      <c r="F17" s="16">
        <v>0</v>
      </c>
      <c r="G17" s="16">
        <f t="shared" si="0"/>
        <v>0</v>
      </c>
      <c r="H17" s="16">
        <f t="shared" si="1"/>
        <v>0</v>
      </c>
      <c r="I17" s="6"/>
      <c r="J17" s="16">
        <v>0</v>
      </c>
      <c r="K17" s="16">
        <f t="shared" si="2"/>
        <v>0</v>
      </c>
      <c r="L17" s="16">
        <f t="shared" si="3"/>
        <v>0</v>
      </c>
      <c r="M17" s="6"/>
      <c r="N17" s="16">
        <v>0.02082022619348</v>
      </c>
      <c r="O17" s="16">
        <f t="shared" si="4"/>
        <v>0.02082022619348</v>
      </c>
      <c r="P17" s="16">
        <f t="shared" si="5"/>
        <v>0</v>
      </c>
      <c r="Q17" s="6"/>
      <c r="R17" s="16"/>
      <c r="S17" s="6"/>
      <c r="T17" s="16"/>
      <c r="U17" s="6"/>
      <c r="V17" s="16"/>
      <c r="W17" s="6"/>
      <c r="X17" s="16"/>
      <c r="Y17" s="6"/>
      <c r="Z17" s="16"/>
      <c r="AA17" s="6"/>
      <c r="AB17" s="17"/>
      <c r="AC17" s="6"/>
      <c r="AD17" s="17"/>
      <c r="AE17" s="6"/>
      <c r="AF17" s="17"/>
      <c r="AG17" s="6"/>
      <c r="AH17" s="17"/>
      <c r="AI17" s="6"/>
      <c r="AJ17" s="17"/>
      <c r="AK17" s="6"/>
      <c r="AL17" s="17"/>
      <c r="AM17" s="6"/>
      <c r="AN17" s="17"/>
      <c r="AO17" s="6"/>
      <c r="AP17" s="17"/>
    </row>
    <row r="18" spans="1:42" s="5" customFormat="1" ht="12.75">
      <c r="A18" s="5" t="s">
        <v>0</v>
      </c>
      <c r="B18" s="5">
        <v>14</v>
      </c>
      <c r="C18" s="5" t="s">
        <v>45</v>
      </c>
      <c r="D18" s="15">
        <v>0</v>
      </c>
      <c r="E18" s="6">
        <v>1</v>
      </c>
      <c r="F18" s="16">
        <v>0.02240820954722</v>
      </c>
      <c r="G18" s="16">
        <f t="shared" si="0"/>
        <v>0.01120410477361</v>
      </c>
      <c r="H18" s="16">
        <f t="shared" si="1"/>
        <v>0</v>
      </c>
      <c r="I18" s="6">
        <v>1</v>
      </c>
      <c r="J18" s="16">
        <v>0.01958512802946</v>
      </c>
      <c r="K18" s="16">
        <f t="shared" si="2"/>
        <v>0.00979256401473</v>
      </c>
      <c r="L18" s="16">
        <f t="shared" si="3"/>
        <v>0</v>
      </c>
      <c r="M18" s="6">
        <v>1</v>
      </c>
      <c r="N18" s="16">
        <v>0.04834527099164</v>
      </c>
      <c r="O18" s="16">
        <f t="shared" si="4"/>
        <v>0.02417263549582</v>
      </c>
      <c r="P18" s="16">
        <f t="shared" si="5"/>
        <v>0</v>
      </c>
      <c r="Q18" s="6"/>
      <c r="R18" s="16"/>
      <c r="S18" s="6"/>
      <c r="T18" s="16"/>
      <c r="U18" s="6"/>
      <c r="V18" s="16"/>
      <c r="W18" s="6"/>
      <c r="X18" s="16"/>
      <c r="Y18" s="6"/>
      <c r="Z18" s="16"/>
      <c r="AA18" s="6"/>
      <c r="AB18" s="17"/>
      <c r="AC18" s="6"/>
      <c r="AD18" s="17"/>
      <c r="AE18" s="6"/>
      <c r="AF18" s="17"/>
      <c r="AG18" s="6"/>
      <c r="AH18" s="17"/>
      <c r="AI18" s="6"/>
      <c r="AJ18" s="17"/>
      <c r="AK18" s="6"/>
      <c r="AL18" s="17"/>
      <c r="AM18" s="6"/>
      <c r="AN18" s="17"/>
      <c r="AO18" s="6"/>
      <c r="AP18" s="17"/>
    </row>
    <row r="19" spans="1:42" s="5" customFormat="1" ht="12.75">
      <c r="A19" s="5" t="s">
        <v>0</v>
      </c>
      <c r="B19" s="5">
        <v>15</v>
      </c>
      <c r="C19" s="5" t="s">
        <v>46</v>
      </c>
      <c r="D19" s="15">
        <v>0.001</v>
      </c>
      <c r="E19" s="6">
        <v>1</v>
      </c>
      <c r="F19" s="16">
        <v>0.08336014421812</v>
      </c>
      <c r="G19" s="16">
        <f t="shared" si="0"/>
        <v>0.04168007210906</v>
      </c>
      <c r="H19" s="16">
        <f t="shared" si="1"/>
        <v>4.168007210906E-05</v>
      </c>
      <c r="I19" s="6">
        <v>1</v>
      </c>
      <c r="J19" s="16">
        <v>0.05226700118024</v>
      </c>
      <c r="K19" s="16">
        <f t="shared" si="2"/>
        <v>0.02613350059012</v>
      </c>
      <c r="L19" s="16">
        <f t="shared" si="3"/>
        <v>2.613350059012E-05</v>
      </c>
      <c r="M19" s="6">
        <v>1</v>
      </c>
      <c r="N19" s="16">
        <v>0.02327216840872</v>
      </c>
      <c r="O19" s="16">
        <f t="shared" si="4"/>
        <v>0.01163608420436</v>
      </c>
      <c r="P19" s="16">
        <f t="shared" si="5"/>
        <v>1.1636084204360002E-05</v>
      </c>
      <c r="Q19" s="6"/>
      <c r="R19" s="16"/>
      <c r="S19" s="6"/>
      <c r="T19" s="16"/>
      <c r="U19" s="6"/>
      <c r="V19" s="16"/>
      <c r="W19" s="6"/>
      <c r="X19" s="16"/>
      <c r="Y19" s="6"/>
      <c r="Z19" s="16"/>
      <c r="AA19" s="6"/>
      <c r="AB19" s="17"/>
      <c r="AC19" s="6"/>
      <c r="AD19" s="17"/>
      <c r="AE19" s="6"/>
      <c r="AF19" s="17"/>
      <c r="AG19" s="6"/>
      <c r="AH19" s="17"/>
      <c r="AI19" s="6"/>
      <c r="AJ19" s="17"/>
      <c r="AK19" s="6"/>
      <c r="AL19" s="17"/>
      <c r="AM19" s="6"/>
      <c r="AN19" s="17"/>
      <c r="AO19" s="6"/>
      <c r="AP19" s="17"/>
    </row>
    <row r="20" spans="1:42" s="5" customFormat="1" ht="12.75">
      <c r="A20" s="5" t="s">
        <v>0</v>
      </c>
      <c r="B20" s="5">
        <v>16</v>
      </c>
      <c r="C20" s="5" t="s">
        <v>47</v>
      </c>
      <c r="D20" s="15">
        <v>0.1</v>
      </c>
      <c r="E20" s="6">
        <v>1</v>
      </c>
      <c r="F20" s="16">
        <v>0.02245529686092</v>
      </c>
      <c r="G20" s="16">
        <f t="shared" si="0"/>
        <v>0.01122764843046</v>
      </c>
      <c r="H20" s="16">
        <f t="shared" si="1"/>
        <v>0.001122764843046</v>
      </c>
      <c r="I20" s="6">
        <v>1</v>
      </c>
      <c r="J20" s="16">
        <v>0.010428392101512</v>
      </c>
      <c r="K20" s="16">
        <f t="shared" si="2"/>
        <v>0.005214196050756</v>
      </c>
      <c r="L20" s="16">
        <f t="shared" si="3"/>
        <v>0.0005214196050756</v>
      </c>
      <c r="M20" s="6">
        <v>1</v>
      </c>
      <c r="N20" s="16">
        <v>0.02194783252508</v>
      </c>
      <c r="O20" s="16">
        <f t="shared" si="4"/>
        <v>0.01097391626254</v>
      </c>
      <c r="P20" s="16">
        <f t="shared" si="5"/>
        <v>0.0010973916262540001</v>
      </c>
      <c r="Q20" s="6"/>
      <c r="R20" s="16"/>
      <c r="S20" s="6"/>
      <c r="T20" s="16"/>
      <c r="U20" s="6"/>
      <c r="V20" s="16"/>
      <c r="W20" s="6"/>
      <c r="X20" s="16"/>
      <c r="Y20" s="6"/>
      <c r="Z20" s="16"/>
      <c r="AA20" s="6"/>
      <c r="AB20" s="17"/>
      <c r="AC20" s="6"/>
      <c r="AD20" s="17"/>
      <c r="AE20" s="6"/>
      <c r="AF20" s="17"/>
      <c r="AG20" s="6"/>
      <c r="AH20" s="17"/>
      <c r="AI20" s="6"/>
      <c r="AJ20" s="17"/>
      <c r="AK20" s="6"/>
      <c r="AL20" s="17"/>
      <c r="AM20" s="6"/>
      <c r="AN20" s="17"/>
      <c r="AO20" s="6"/>
      <c r="AP20" s="17"/>
    </row>
    <row r="21" spans="1:42" s="5" customFormat="1" ht="12.75">
      <c r="A21" s="5" t="s">
        <v>0</v>
      </c>
      <c r="B21" s="5">
        <v>17</v>
      </c>
      <c r="C21" s="5" t="s">
        <v>48</v>
      </c>
      <c r="D21" s="15">
        <v>0</v>
      </c>
      <c r="E21" s="6"/>
      <c r="F21" s="16">
        <v>0.55859136767588</v>
      </c>
      <c r="G21" s="16">
        <f t="shared" si="0"/>
        <v>0.55859136767588</v>
      </c>
      <c r="H21" s="16">
        <f t="shared" si="1"/>
        <v>0</v>
      </c>
      <c r="I21" s="6"/>
      <c r="J21" s="16">
        <v>0.393005754891288</v>
      </c>
      <c r="K21" s="16">
        <f t="shared" si="2"/>
        <v>0.393005754891288</v>
      </c>
      <c r="L21" s="16">
        <f t="shared" si="3"/>
        <v>0</v>
      </c>
      <c r="M21" s="6"/>
      <c r="N21" s="16">
        <v>0.76081590550812</v>
      </c>
      <c r="O21" s="16">
        <f t="shared" si="4"/>
        <v>0.76081590550812</v>
      </c>
      <c r="P21" s="16">
        <f t="shared" si="5"/>
        <v>0</v>
      </c>
      <c r="Q21" s="6"/>
      <c r="R21" s="16"/>
      <c r="S21" s="6"/>
      <c r="T21" s="16"/>
      <c r="U21" s="6"/>
      <c r="V21" s="16"/>
      <c r="W21" s="6"/>
      <c r="X21" s="16"/>
      <c r="Y21" s="6"/>
      <c r="Z21" s="16"/>
      <c r="AA21" s="6"/>
      <c r="AB21" s="17"/>
      <c r="AC21" s="6"/>
      <c r="AD21" s="17"/>
      <c r="AE21" s="6"/>
      <c r="AF21" s="17"/>
      <c r="AG21" s="6"/>
      <c r="AH21" s="17"/>
      <c r="AI21" s="6"/>
      <c r="AJ21" s="17"/>
      <c r="AK21" s="6"/>
      <c r="AL21" s="17"/>
      <c r="AM21" s="6"/>
      <c r="AN21" s="17"/>
      <c r="AO21" s="6"/>
      <c r="AP21" s="17"/>
    </row>
    <row r="22" spans="1:42" s="5" customFormat="1" ht="12.75">
      <c r="A22" s="5" t="s">
        <v>0</v>
      </c>
      <c r="B22" s="5">
        <v>18</v>
      </c>
      <c r="C22" s="5" t="s">
        <v>49</v>
      </c>
      <c r="D22" s="15">
        <v>0</v>
      </c>
      <c r="E22" s="6"/>
      <c r="F22" s="16">
        <v>0.5810466645368</v>
      </c>
      <c r="G22" s="16">
        <f t="shared" si="0"/>
        <v>0.5810466645368</v>
      </c>
      <c r="H22" s="16">
        <f t="shared" si="1"/>
        <v>0</v>
      </c>
      <c r="I22" s="6"/>
      <c r="J22" s="16">
        <v>0.4034341469928</v>
      </c>
      <c r="K22" s="16">
        <f t="shared" si="2"/>
        <v>0.4034341469928</v>
      </c>
      <c r="L22" s="16">
        <f t="shared" si="3"/>
        <v>0</v>
      </c>
      <c r="M22" s="6"/>
      <c r="N22" s="16">
        <v>0.7827637380332</v>
      </c>
      <c r="O22" s="16">
        <f t="shared" si="4"/>
        <v>0.7827637380332</v>
      </c>
      <c r="P22" s="16">
        <f t="shared" si="5"/>
        <v>0</v>
      </c>
      <c r="Q22" s="6"/>
      <c r="R22" s="16"/>
      <c r="S22" s="6"/>
      <c r="T22" s="16"/>
      <c r="U22" s="6"/>
      <c r="V22" s="16"/>
      <c r="W22" s="6"/>
      <c r="X22" s="16"/>
      <c r="Y22" s="6"/>
      <c r="Z22" s="16"/>
      <c r="AA22" s="6"/>
      <c r="AB22" s="17"/>
      <c r="AC22" s="6"/>
      <c r="AD22" s="17"/>
      <c r="AE22" s="6"/>
      <c r="AF22" s="17"/>
      <c r="AG22" s="6"/>
      <c r="AH22" s="17"/>
      <c r="AI22" s="6"/>
      <c r="AJ22" s="17"/>
      <c r="AK22" s="6"/>
      <c r="AL22" s="17"/>
      <c r="AM22" s="6"/>
      <c r="AN22" s="17"/>
      <c r="AO22" s="6"/>
      <c r="AP22" s="17"/>
    </row>
    <row r="23" spans="1:42" s="5" customFormat="1" ht="12.75">
      <c r="A23" s="5" t="s">
        <v>0</v>
      </c>
      <c r="B23" s="5">
        <v>19</v>
      </c>
      <c r="C23" s="5" t="s">
        <v>50</v>
      </c>
      <c r="D23" s="15">
        <v>0.05</v>
      </c>
      <c r="E23" s="6"/>
      <c r="F23" s="16">
        <v>0.01793499771896</v>
      </c>
      <c r="G23" s="16">
        <f t="shared" si="0"/>
        <v>0.01793499771896</v>
      </c>
      <c r="H23" s="16">
        <f t="shared" si="1"/>
        <v>0.000896749885948</v>
      </c>
      <c r="I23" s="6"/>
      <c r="J23" s="16">
        <v>0.013825482493592</v>
      </c>
      <c r="K23" s="16">
        <f t="shared" si="2"/>
        <v>0.013825482493592</v>
      </c>
      <c r="L23" s="16">
        <f t="shared" si="3"/>
        <v>0.0006912741246796001</v>
      </c>
      <c r="M23" s="6"/>
      <c r="N23" s="16">
        <v>0.02852653180496</v>
      </c>
      <c r="O23" s="16">
        <f t="shared" si="4"/>
        <v>0.02852653180496</v>
      </c>
      <c r="P23" s="16">
        <f t="shared" si="5"/>
        <v>0.0014263265902480001</v>
      </c>
      <c r="Q23" s="6"/>
      <c r="R23" s="16"/>
      <c r="S23" s="6"/>
      <c r="T23" s="16"/>
      <c r="U23" s="6"/>
      <c r="V23" s="16"/>
      <c r="W23" s="6"/>
      <c r="X23" s="16"/>
      <c r="Y23" s="6"/>
      <c r="Z23" s="16"/>
      <c r="AA23" s="6"/>
      <c r="AB23" s="17"/>
      <c r="AC23" s="6"/>
      <c r="AD23" s="17"/>
      <c r="AE23" s="6"/>
      <c r="AF23" s="17"/>
      <c r="AG23" s="6"/>
      <c r="AH23" s="17"/>
      <c r="AI23" s="6"/>
      <c r="AJ23" s="17"/>
      <c r="AK23" s="6"/>
      <c r="AL23" s="17"/>
      <c r="AM23" s="6"/>
      <c r="AN23" s="17"/>
      <c r="AO23" s="6"/>
      <c r="AP23" s="17"/>
    </row>
    <row r="24" spans="1:42" s="5" customFormat="1" ht="12.75">
      <c r="A24" s="5" t="s">
        <v>0</v>
      </c>
      <c r="B24" s="5">
        <v>20</v>
      </c>
      <c r="C24" s="5" t="s">
        <v>51</v>
      </c>
      <c r="D24" s="15">
        <v>0.5</v>
      </c>
      <c r="E24" s="6"/>
      <c r="F24" s="16">
        <v>0.03657609771032</v>
      </c>
      <c r="G24" s="16">
        <f t="shared" si="0"/>
        <v>0.03657609771032</v>
      </c>
      <c r="H24" s="16">
        <f t="shared" si="1"/>
        <v>0.01828804885516</v>
      </c>
      <c r="I24" s="6"/>
      <c r="J24" s="16">
        <v>0.009659479086432</v>
      </c>
      <c r="K24" s="16">
        <f t="shared" si="2"/>
        <v>0.009659479086432</v>
      </c>
      <c r="L24" s="16">
        <f t="shared" si="3"/>
        <v>0.004829739543216</v>
      </c>
      <c r="M24" s="6"/>
      <c r="N24" s="16">
        <v>0.02852653180496</v>
      </c>
      <c r="O24" s="16">
        <f t="shared" si="4"/>
        <v>0.02852653180496</v>
      </c>
      <c r="P24" s="16">
        <f t="shared" si="5"/>
        <v>0.01426326590248</v>
      </c>
      <c r="Q24" s="6"/>
      <c r="R24" s="16"/>
      <c r="S24" s="6"/>
      <c r="T24" s="16"/>
      <c r="U24" s="6"/>
      <c r="V24" s="16"/>
      <c r="W24" s="6"/>
      <c r="X24" s="16"/>
      <c r="Y24" s="6"/>
      <c r="Z24" s="16"/>
      <c r="AA24" s="6"/>
      <c r="AB24" s="17"/>
      <c r="AC24" s="6"/>
      <c r="AD24" s="17"/>
      <c r="AE24" s="6"/>
      <c r="AF24" s="17"/>
      <c r="AG24" s="6"/>
      <c r="AH24" s="17"/>
      <c r="AI24" s="6"/>
      <c r="AJ24" s="17"/>
      <c r="AK24" s="6"/>
      <c r="AL24" s="17"/>
      <c r="AM24" s="6"/>
      <c r="AN24" s="17"/>
      <c r="AO24" s="6"/>
      <c r="AP24" s="17"/>
    </row>
    <row r="25" spans="1:42" s="5" customFormat="1" ht="12.75">
      <c r="A25" s="5" t="s">
        <v>0</v>
      </c>
      <c r="B25" s="5">
        <v>21</v>
      </c>
      <c r="C25" s="5" t="s">
        <v>52</v>
      </c>
      <c r="D25" s="15">
        <v>0</v>
      </c>
      <c r="E25" s="6"/>
      <c r="F25" s="16">
        <v>0.20815894990352</v>
      </c>
      <c r="G25" s="16">
        <f t="shared" si="0"/>
        <v>0.20815894990352</v>
      </c>
      <c r="H25" s="16">
        <f t="shared" si="1"/>
        <v>0</v>
      </c>
      <c r="I25" s="6"/>
      <c r="J25" s="16">
        <v>0.169987061057576</v>
      </c>
      <c r="K25" s="16">
        <f t="shared" si="2"/>
        <v>0.169987061057576</v>
      </c>
      <c r="L25" s="16">
        <f t="shared" si="3"/>
        <v>0</v>
      </c>
      <c r="M25" s="6"/>
      <c r="N25" s="16">
        <v>0.41321104980848</v>
      </c>
      <c r="O25" s="16">
        <f t="shared" si="4"/>
        <v>0.41321104980848</v>
      </c>
      <c r="P25" s="16">
        <f t="shared" si="5"/>
        <v>0</v>
      </c>
      <c r="Q25" s="6"/>
      <c r="R25" s="16"/>
      <c r="S25" s="6"/>
      <c r="T25" s="16"/>
      <c r="U25" s="6"/>
      <c r="V25" s="16"/>
      <c r="W25" s="6"/>
      <c r="X25" s="16"/>
      <c r="Y25" s="6"/>
      <c r="Z25" s="16"/>
      <c r="AA25" s="6"/>
      <c r="AB25" s="17"/>
      <c r="AC25" s="6"/>
      <c r="AD25" s="17"/>
      <c r="AE25" s="6"/>
      <c r="AF25" s="17"/>
      <c r="AG25" s="6"/>
      <c r="AH25" s="17"/>
      <c r="AI25" s="6"/>
      <c r="AJ25" s="17"/>
      <c r="AK25" s="6"/>
      <c r="AL25" s="17"/>
      <c r="AM25" s="6"/>
      <c r="AN25" s="17"/>
      <c r="AO25" s="6"/>
      <c r="AP25" s="17"/>
    </row>
    <row r="26" spans="1:42" s="5" customFormat="1" ht="12.75">
      <c r="A26" s="5" t="s">
        <v>0</v>
      </c>
      <c r="B26" s="5">
        <v>22</v>
      </c>
      <c r="C26" s="5" t="s">
        <v>53</v>
      </c>
      <c r="D26" s="15">
        <v>0</v>
      </c>
      <c r="E26" s="6"/>
      <c r="F26" s="16">
        <v>0.2626700453328</v>
      </c>
      <c r="G26" s="16">
        <f t="shared" si="0"/>
        <v>0.2626700453328</v>
      </c>
      <c r="H26" s="16">
        <f t="shared" si="1"/>
        <v>0</v>
      </c>
      <c r="I26" s="6"/>
      <c r="J26" s="16">
        <v>0.1934720226376</v>
      </c>
      <c r="K26" s="16">
        <f t="shared" si="2"/>
        <v>0.1934720226376</v>
      </c>
      <c r="L26" s="16">
        <f t="shared" si="3"/>
        <v>0</v>
      </c>
      <c r="M26" s="6"/>
      <c r="N26" s="16">
        <v>0.4702641134184</v>
      </c>
      <c r="O26" s="16">
        <f t="shared" si="4"/>
        <v>0.4702641134184</v>
      </c>
      <c r="P26" s="16">
        <f t="shared" si="5"/>
        <v>0</v>
      </c>
      <c r="Q26" s="6"/>
      <c r="R26" s="16"/>
      <c r="S26" s="6"/>
      <c r="T26" s="16"/>
      <c r="U26" s="6"/>
      <c r="V26" s="16"/>
      <c r="W26" s="6"/>
      <c r="X26" s="16"/>
      <c r="Y26" s="6"/>
      <c r="Z26" s="16"/>
      <c r="AA26" s="6"/>
      <c r="AB26" s="17"/>
      <c r="AC26" s="6"/>
      <c r="AD26" s="17"/>
      <c r="AE26" s="6"/>
      <c r="AF26" s="17"/>
      <c r="AG26" s="6"/>
      <c r="AH26" s="17"/>
      <c r="AI26" s="6"/>
      <c r="AJ26" s="17"/>
      <c r="AK26" s="6"/>
      <c r="AL26" s="17"/>
      <c r="AM26" s="6"/>
      <c r="AN26" s="17"/>
      <c r="AO26" s="6"/>
      <c r="AP26" s="17"/>
    </row>
    <row r="27" spans="1:42" s="5" customFormat="1" ht="12.75">
      <c r="A27" s="5" t="s">
        <v>0</v>
      </c>
      <c r="B27" s="5">
        <v>23</v>
      </c>
      <c r="C27" s="5" t="s">
        <v>54</v>
      </c>
      <c r="D27" s="15">
        <v>0.1</v>
      </c>
      <c r="E27" s="6"/>
      <c r="F27" s="16">
        <v>0.06796806887206</v>
      </c>
      <c r="G27" s="16">
        <f t="shared" si="0"/>
        <v>0.06796806887206</v>
      </c>
      <c r="H27" s="16">
        <f t="shared" si="1"/>
        <v>0.006796806887206</v>
      </c>
      <c r="I27" s="6"/>
      <c r="J27" s="16">
        <v>0.03919440127176</v>
      </c>
      <c r="K27" s="16">
        <f t="shared" si="2"/>
        <v>0.03919440127176</v>
      </c>
      <c r="L27" s="16">
        <f t="shared" si="3"/>
        <v>0.003919440127176</v>
      </c>
      <c r="M27" s="6"/>
      <c r="N27" s="16">
        <v>0.06050246862982</v>
      </c>
      <c r="O27" s="16">
        <f t="shared" si="4"/>
        <v>0.06050246862982</v>
      </c>
      <c r="P27" s="16">
        <f t="shared" si="5"/>
        <v>0.0060502468629820005</v>
      </c>
      <c r="Q27" s="6"/>
      <c r="R27" s="16"/>
      <c r="S27" s="6"/>
      <c r="T27" s="16"/>
      <c r="U27" s="6"/>
      <c r="V27" s="16"/>
      <c r="W27" s="6"/>
      <c r="X27" s="16"/>
      <c r="Y27" s="6"/>
      <c r="Z27" s="16"/>
      <c r="AA27" s="6"/>
      <c r="AB27" s="17"/>
      <c r="AC27" s="6"/>
      <c r="AD27" s="17"/>
      <c r="AE27" s="6"/>
      <c r="AF27" s="17"/>
      <c r="AG27" s="6"/>
      <c r="AH27" s="17"/>
      <c r="AI27" s="6"/>
      <c r="AJ27" s="17"/>
      <c r="AK27" s="6"/>
      <c r="AL27" s="17"/>
      <c r="AM27" s="6"/>
      <c r="AN27" s="17"/>
      <c r="AO27" s="6"/>
      <c r="AP27" s="17"/>
    </row>
    <row r="28" spans="1:42" s="5" customFormat="1" ht="12.75">
      <c r="A28" s="5" t="s">
        <v>0</v>
      </c>
      <c r="B28" s="5">
        <v>24</v>
      </c>
      <c r="C28" s="5" t="s">
        <v>55</v>
      </c>
      <c r="D28" s="15">
        <v>0.1</v>
      </c>
      <c r="E28" s="6">
        <v>1</v>
      </c>
      <c r="F28" s="16">
        <v>0.02441873412566</v>
      </c>
      <c r="G28" s="16">
        <f t="shared" si="0"/>
        <v>0.01220936706283</v>
      </c>
      <c r="H28" s="16">
        <f t="shared" si="1"/>
        <v>0.0012209367062830001</v>
      </c>
      <c r="I28" s="6">
        <v>1</v>
      </c>
      <c r="J28" s="16">
        <v>0.013562507106736</v>
      </c>
      <c r="K28" s="16">
        <f t="shared" si="2"/>
        <v>0.006781253553368</v>
      </c>
      <c r="L28" s="16">
        <f t="shared" si="3"/>
        <v>0.0006781253553368</v>
      </c>
      <c r="M28" s="6"/>
      <c r="N28" s="16">
        <v>0.02270786740348</v>
      </c>
      <c r="O28" s="16">
        <f t="shared" si="4"/>
        <v>0.02270786740348</v>
      </c>
      <c r="P28" s="16">
        <f t="shared" si="5"/>
        <v>0.002270786740348</v>
      </c>
      <c r="Q28" s="6"/>
      <c r="R28" s="16"/>
      <c r="S28" s="6"/>
      <c r="T28" s="16"/>
      <c r="U28" s="6"/>
      <c r="V28" s="16"/>
      <c r="W28" s="6"/>
      <c r="X28" s="16"/>
      <c r="Y28" s="6"/>
      <c r="Z28" s="16"/>
      <c r="AA28" s="6"/>
      <c r="AB28" s="17"/>
      <c r="AC28" s="6"/>
      <c r="AD28" s="17"/>
      <c r="AE28" s="6"/>
      <c r="AF28" s="17"/>
      <c r="AG28" s="6"/>
      <c r="AH28" s="17"/>
      <c r="AI28" s="6"/>
      <c r="AJ28" s="17"/>
      <c r="AK28" s="6"/>
      <c r="AL28" s="17"/>
      <c r="AM28" s="6"/>
      <c r="AN28" s="17"/>
      <c r="AO28" s="6"/>
      <c r="AP28" s="17"/>
    </row>
    <row r="29" spans="1:42" s="5" customFormat="1" ht="12.75">
      <c r="A29" s="5" t="s">
        <v>0</v>
      </c>
      <c r="B29" s="5">
        <v>25</v>
      </c>
      <c r="C29" s="5" t="s">
        <v>56</v>
      </c>
      <c r="D29" s="15">
        <v>0.1</v>
      </c>
      <c r="E29" s="6">
        <v>1</v>
      </c>
      <c r="F29" s="16">
        <v>0.005474773510976</v>
      </c>
      <c r="G29" s="16">
        <f t="shared" si="0"/>
        <v>0.002737386755488</v>
      </c>
      <c r="H29" s="16">
        <f t="shared" si="1"/>
        <v>0.0002737386755488</v>
      </c>
      <c r="I29" s="6">
        <v>1</v>
      </c>
      <c r="J29" s="16">
        <v>0.004697106819076</v>
      </c>
      <c r="K29" s="16">
        <f t="shared" si="2"/>
        <v>0.002348553409538</v>
      </c>
      <c r="L29" s="16">
        <f t="shared" si="3"/>
        <v>0.0002348553409538</v>
      </c>
      <c r="M29" s="6">
        <v>1</v>
      </c>
      <c r="N29" s="16">
        <v>0.002441873412566</v>
      </c>
      <c r="O29" s="16">
        <f t="shared" si="4"/>
        <v>0.001220936706283</v>
      </c>
      <c r="P29" s="16">
        <f t="shared" si="5"/>
        <v>0.0001220936706283</v>
      </c>
      <c r="Q29" s="6"/>
      <c r="R29" s="16"/>
      <c r="S29" s="6"/>
      <c r="T29" s="16"/>
      <c r="U29" s="6"/>
      <c r="V29" s="16"/>
      <c r="W29" s="6"/>
      <c r="X29" s="16"/>
      <c r="Y29" s="6"/>
      <c r="Z29" s="16"/>
      <c r="AA29" s="6"/>
      <c r="AB29" s="17"/>
      <c r="AC29" s="6"/>
      <c r="AD29" s="17"/>
      <c r="AE29" s="6"/>
      <c r="AF29" s="17"/>
      <c r="AG29" s="6"/>
      <c r="AH29" s="17"/>
      <c r="AI29" s="6"/>
      <c r="AJ29" s="17"/>
      <c r="AK29" s="6"/>
      <c r="AL29" s="17"/>
      <c r="AM29" s="6"/>
      <c r="AN29" s="17"/>
      <c r="AO29" s="6"/>
      <c r="AP29" s="17"/>
    </row>
    <row r="30" spans="1:42" s="5" customFormat="1" ht="12.75">
      <c r="A30" s="5" t="s">
        <v>0</v>
      </c>
      <c r="B30" s="5">
        <v>26</v>
      </c>
      <c r="C30" s="5" t="s">
        <v>57</v>
      </c>
      <c r="D30" s="15">
        <v>0.1</v>
      </c>
      <c r="E30" s="6"/>
      <c r="F30" s="16">
        <v>0.009456426973504</v>
      </c>
      <c r="G30" s="16">
        <f t="shared" si="0"/>
        <v>0.009456426973504</v>
      </c>
      <c r="H30" s="16">
        <f t="shared" si="1"/>
        <v>0.0009456426973504001</v>
      </c>
      <c r="I30" s="6">
        <v>1</v>
      </c>
      <c r="J30" s="16">
        <v>0.003919440127176</v>
      </c>
      <c r="K30" s="16">
        <f t="shared" si="2"/>
        <v>0.001959720063588</v>
      </c>
      <c r="L30" s="16">
        <f t="shared" si="3"/>
        <v>0.00019597200635880003</v>
      </c>
      <c r="M30" s="6">
        <v>1</v>
      </c>
      <c r="N30" s="16">
        <v>0.014900093816804</v>
      </c>
      <c r="O30" s="16">
        <f t="shared" si="4"/>
        <v>0.007450046908402</v>
      </c>
      <c r="P30" s="16">
        <f t="shared" si="5"/>
        <v>0.0007450046908402001</v>
      </c>
      <c r="Q30" s="6"/>
      <c r="R30" s="16"/>
      <c r="S30" s="6"/>
      <c r="T30" s="16"/>
      <c r="U30" s="6"/>
      <c r="V30" s="16"/>
      <c r="W30" s="6"/>
      <c r="X30" s="16"/>
      <c r="Y30" s="6"/>
      <c r="Z30" s="16"/>
      <c r="AA30" s="6"/>
      <c r="AB30" s="17"/>
      <c r="AC30" s="6"/>
      <c r="AD30" s="17"/>
      <c r="AE30" s="6"/>
      <c r="AF30" s="17"/>
      <c r="AG30" s="6"/>
      <c r="AH30" s="17"/>
      <c r="AI30" s="6"/>
      <c r="AJ30" s="17"/>
      <c r="AK30" s="6"/>
      <c r="AL30" s="17"/>
      <c r="AM30" s="6"/>
      <c r="AN30" s="17"/>
      <c r="AO30" s="6"/>
      <c r="AP30" s="17"/>
    </row>
    <row r="31" spans="1:42" s="5" customFormat="1" ht="12.75">
      <c r="A31" s="5" t="s">
        <v>0</v>
      </c>
      <c r="B31" s="5">
        <v>27</v>
      </c>
      <c r="C31" s="5" t="s">
        <v>58</v>
      </c>
      <c r="D31" s="15">
        <v>0</v>
      </c>
      <c r="E31" s="6"/>
      <c r="F31" s="16">
        <v>0.1259820040878</v>
      </c>
      <c r="G31" s="16">
        <f t="shared" si="0"/>
        <v>0.1259820040878</v>
      </c>
      <c r="H31" s="16">
        <f t="shared" si="1"/>
        <v>0</v>
      </c>
      <c r="I31" s="6"/>
      <c r="J31" s="16">
        <v>0.087316416166532</v>
      </c>
      <c r="K31" s="16">
        <f t="shared" si="2"/>
        <v>0.087316416166532</v>
      </c>
      <c r="L31" s="16">
        <f t="shared" si="3"/>
        <v>0</v>
      </c>
      <c r="M31" s="6"/>
      <c r="N31" s="16">
        <v>0.15918837183193</v>
      </c>
      <c r="O31" s="16">
        <f t="shared" si="4"/>
        <v>0.15918837183193</v>
      </c>
      <c r="P31" s="16">
        <f t="shared" si="5"/>
        <v>0</v>
      </c>
      <c r="Q31" s="6"/>
      <c r="R31" s="16"/>
      <c r="S31" s="6"/>
      <c r="T31" s="16"/>
      <c r="U31" s="6"/>
      <c r="V31" s="16"/>
      <c r="W31" s="6"/>
      <c r="X31" s="16"/>
      <c r="Y31" s="6"/>
      <c r="Z31" s="16"/>
      <c r="AA31" s="6"/>
      <c r="AB31" s="17"/>
      <c r="AC31" s="6"/>
      <c r="AD31" s="17"/>
      <c r="AE31" s="6"/>
      <c r="AF31" s="17"/>
      <c r="AG31" s="6"/>
      <c r="AH31" s="17"/>
      <c r="AI31" s="6"/>
      <c r="AJ31" s="17"/>
      <c r="AK31" s="6"/>
      <c r="AL31" s="17"/>
      <c r="AM31" s="6"/>
      <c r="AN31" s="17"/>
      <c r="AO31" s="6"/>
      <c r="AP31" s="17"/>
    </row>
    <row r="32" spans="1:42" s="5" customFormat="1" ht="12.75">
      <c r="A32" s="5" t="s">
        <v>0</v>
      </c>
      <c r="B32" s="5">
        <v>28</v>
      </c>
      <c r="C32" s="5" t="s">
        <v>59</v>
      </c>
      <c r="D32" s="15">
        <v>0</v>
      </c>
      <c r="E32" s="6"/>
      <c r="F32" s="16">
        <v>0.23330000757</v>
      </c>
      <c r="G32" s="16">
        <f t="shared" si="0"/>
        <v>0.23330000757</v>
      </c>
      <c r="H32" s="16">
        <f t="shared" si="1"/>
        <v>0</v>
      </c>
      <c r="I32" s="6"/>
      <c r="J32" s="16">
        <v>0.14868987149128</v>
      </c>
      <c r="K32" s="16">
        <f t="shared" si="2"/>
        <v>0.14868987149128</v>
      </c>
      <c r="L32" s="16">
        <f t="shared" si="3"/>
        <v>0</v>
      </c>
      <c r="M32" s="6"/>
      <c r="N32" s="16">
        <v>0.2597406750946</v>
      </c>
      <c r="O32" s="16">
        <f t="shared" si="4"/>
        <v>0.2597406750946</v>
      </c>
      <c r="P32" s="16">
        <f t="shared" si="5"/>
        <v>0</v>
      </c>
      <c r="Q32" s="6"/>
      <c r="R32" s="16"/>
      <c r="S32" s="6"/>
      <c r="T32" s="16"/>
      <c r="U32" s="6"/>
      <c r="V32" s="16"/>
      <c r="W32" s="6"/>
      <c r="X32" s="16"/>
      <c r="Y32" s="6"/>
      <c r="Z32" s="16"/>
      <c r="AA32" s="6"/>
      <c r="AB32" s="17"/>
      <c r="AC32" s="6"/>
      <c r="AD32" s="17"/>
      <c r="AE32" s="6"/>
      <c r="AF32" s="17"/>
      <c r="AG32" s="6"/>
      <c r="AH32" s="17"/>
      <c r="AI32" s="6"/>
      <c r="AJ32" s="17"/>
      <c r="AK32" s="6"/>
      <c r="AL32" s="17"/>
      <c r="AM32" s="6"/>
      <c r="AN32" s="17"/>
      <c r="AO32" s="6"/>
      <c r="AP32" s="17"/>
    </row>
    <row r="33" spans="1:42" s="5" customFormat="1" ht="12.75">
      <c r="A33" s="5" t="s">
        <v>0</v>
      </c>
      <c r="B33" s="5">
        <v>29</v>
      </c>
      <c r="C33" s="5" t="s">
        <v>60</v>
      </c>
      <c r="D33" s="15">
        <v>0.01</v>
      </c>
      <c r="E33" s="6"/>
      <c r="F33" s="16">
        <v>0.2224442037146</v>
      </c>
      <c r="G33" s="16">
        <f t="shared" si="0"/>
        <v>0.2224442037146</v>
      </c>
      <c r="H33" s="16">
        <f t="shared" si="1"/>
        <v>0.002224442037146</v>
      </c>
      <c r="I33" s="6"/>
      <c r="J33" s="16">
        <v>0.127353551745</v>
      </c>
      <c r="K33" s="16">
        <f t="shared" si="2"/>
        <v>0.127353551745</v>
      </c>
      <c r="L33" s="16">
        <f t="shared" si="3"/>
        <v>0.0012735355174499999</v>
      </c>
      <c r="M33" s="6"/>
      <c r="N33" s="16">
        <v>0.16233332729096</v>
      </c>
      <c r="O33" s="16">
        <f t="shared" si="4"/>
        <v>0.16233332729096</v>
      </c>
      <c r="P33" s="16">
        <f t="shared" si="5"/>
        <v>0.0016233332729096</v>
      </c>
      <c r="Q33" s="6"/>
      <c r="R33" s="16"/>
      <c r="S33" s="6"/>
      <c r="T33" s="16"/>
      <c r="U33" s="6"/>
      <c r="V33" s="16"/>
      <c r="W33" s="6"/>
      <c r="X33" s="16"/>
      <c r="Y33" s="6"/>
      <c r="Z33" s="16"/>
      <c r="AA33" s="6"/>
      <c r="AB33" s="17"/>
      <c r="AC33" s="6"/>
      <c r="AD33" s="17"/>
      <c r="AE33" s="6"/>
      <c r="AF33" s="17"/>
      <c r="AG33" s="6"/>
      <c r="AH33" s="17"/>
      <c r="AI33" s="6"/>
      <c r="AJ33" s="17"/>
      <c r="AK33" s="6"/>
      <c r="AL33" s="17"/>
      <c r="AM33" s="6"/>
      <c r="AN33" s="17"/>
      <c r="AO33" s="6"/>
      <c r="AP33" s="17"/>
    </row>
    <row r="34" spans="1:42" s="5" customFormat="1" ht="12.75">
      <c r="A34" s="5" t="s">
        <v>0</v>
      </c>
      <c r="B34" s="5">
        <v>30</v>
      </c>
      <c r="C34" s="5" t="s">
        <v>61</v>
      </c>
      <c r="D34" s="15">
        <v>0.01</v>
      </c>
      <c r="E34" s="6">
        <v>1</v>
      </c>
      <c r="F34" s="16">
        <v>0.016929532145302</v>
      </c>
      <c r="G34" s="16">
        <f t="shared" si="0"/>
        <v>0.008464766072651</v>
      </c>
      <c r="H34" s="16">
        <f t="shared" si="1"/>
        <v>8.464766072651001E-05</v>
      </c>
      <c r="I34" s="6">
        <v>1</v>
      </c>
      <c r="J34" s="16">
        <v>0.01434850016327</v>
      </c>
      <c r="K34" s="16">
        <f t="shared" si="2"/>
        <v>0.007174250081635</v>
      </c>
      <c r="L34" s="16">
        <f t="shared" si="3"/>
        <v>7.174250081635E-05</v>
      </c>
      <c r="M34" s="6">
        <v>1</v>
      </c>
      <c r="N34" s="16">
        <v>0.005365829646856</v>
      </c>
      <c r="O34" s="16">
        <f t="shared" si="4"/>
        <v>0.002682914823428</v>
      </c>
      <c r="P34" s="16">
        <f t="shared" si="5"/>
        <v>2.682914823428E-05</v>
      </c>
      <c r="Q34" s="6"/>
      <c r="R34" s="16"/>
      <c r="S34" s="6"/>
      <c r="T34" s="16"/>
      <c r="U34" s="6"/>
      <c r="V34" s="16"/>
      <c r="W34" s="6"/>
      <c r="X34" s="16"/>
      <c r="Y34" s="6"/>
      <c r="Z34" s="16"/>
      <c r="AA34" s="6"/>
      <c r="AB34" s="17"/>
      <c r="AC34" s="6"/>
      <c r="AD34" s="17"/>
      <c r="AE34" s="6"/>
      <c r="AF34" s="17"/>
      <c r="AG34" s="6"/>
      <c r="AH34" s="17"/>
      <c r="AI34" s="6"/>
      <c r="AJ34" s="17"/>
      <c r="AK34" s="6"/>
      <c r="AL34" s="17"/>
      <c r="AM34" s="6"/>
      <c r="AN34" s="17"/>
      <c r="AO34" s="6"/>
      <c r="AP34" s="17"/>
    </row>
    <row r="35" spans="1:42" s="5" customFormat="1" ht="12.75">
      <c r="A35" s="5" t="s">
        <v>0</v>
      </c>
      <c r="B35" s="5">
        <v>31</v>
      </c>
      <c r="C35" s="5" t="s">
        <v>62</v>
      </c>
      <c r="D35" s="15">
        <v>0</v>
      </c>
      <c r="E35" s="6"/>
      <c r="F35" s="16">
        <v>0.008541178203697986</v>
      </c>
      <c r="G35" s="16">
        <f t="shared" si="0"/>
        <v>0.008541178203697986</v>
      </c>
      <c r="H35" s="16">
        <f t="shared" si="1"/>
        <v>0</v>
      </c>
      <c r="I35" s="6"/>
      <c r="J35" s="16">
        <v>0.0002547071034900428</v>
      </c>
      <c r="K35" s="16">
        <f t="shared" si="2"/>
        <v>0.0002547071034900428</v>
      </c>
      <c r="L35" s="16">
        <f t="shared" si="3"/>
        <v>0</v>
      </c>
      <c r="M35" s="6"/>
      <c r="N35" s="16">
        <v>0.107384514831384</v>
      </c>
      <c r="O35" s="16">
        <f t="shared" si="4"/>
        <v>0.107384514831384</v>
      </c>
      <c r="P35" s="16">
        <f t="shared" si="5"/>
        <v>0</v>
      </c>
      <c r="Q35" s="6"/>
      <c r="R35" s="16"/>
      <c r="S35" s="6"/>
      <c r="T35" s="16"/>
      <c r="U35" s="6"/>
      <c r="V35" s="16"/>
      <c r="W35" s="6"/>
      <c r="X35" s="16"/>
      <c r="Y35" s="6"/>
      <c r="Z35" s="16"/>
      <c r="AA35" s="6"/>
      <c r="AB35" s="17"/>
      <c r="AC35" s="6"/>
      <c r="AD35" s="17"/>
      <c r="AE35" s="6"/>
      <c r="AF35" s="17"/>
      <c r="AG35" s="6"/>
      <c r="AH35" s="17"/>
      <c r="AI35" s="6"/>
      <c r="AJ35" s="17"/>
      <c r="AK35" s="6"/>
      <c r="AL35" s="17"/>
      <c r="AM35" s="6"/>
      <c r="AN35" s="17"/>
      <c r="AO35" s="6"/>
      <c r="AP35" s="17"/>
    </row>
    <row r="36" spans="1:42" s="5" customFormat="1" ht="12.75">
      <c r="A36" s="5" t="s">
        <v>0</v>
      </c>
      <c r="B36" s="5">
        <v>32</v>
      </c>
      <c r="C36" s="5" t="s">
        <v>63</v>
      </c>
      <c r="D36" s="15">
        <v>0</v>
      </c>
      <c r="E36" s="6"/>
      <c r="F36" s="16">
        <v>0.2479149140636</v>
      </c>
      <c r="G36" s="16">
        <f t="shared" si="0"/>
        <v>0.2479149140636</v>
      </c>
      <c r="H36" s="16">
        <f t="shared" si="1"/>
        <v>0</v>
      </c>
      <c r="I36" s="6"/>
      <c r="J36" s="16">
        <v>0.14195675901176</v>
      </c>
      <c r="K36" s="16">
        <f t="shared" si="2"/>
        <v>0.14195675901176</v>
      </c>
      <c r="L36" s="16">
        <f t="shared" si="3"/>
        <v>0</v>
      </c>
      <c r="M36" s="6"/>
      <c r="N36" s="16">
        <v>0.2750836717692</v>
      </c>
      <c r="O36" s="16">
        <f t="shared" si="4"/>
        <v>0.2750836717692</v>
      </c>
      <c r="P36" s="16">
        <f t="shared" si="5"/>
        <v>0</v>
      </c>
      <c r="Q36" s="6"/>
      <c r="R36" s="16"/>
      <c r="S36" s="6"/>
      <c r="T36" s="16"/>
      <c r="U36" s="6"/>
      <c r="V36" s="16"/>
      <c r="W36" s="6"/>
      <c r="X36" s="16"/>
      <c r="Y36" s="6"/>
      <c r="Z36" s="16"/>
      <c r="AA36" s="6"/>
      <c r="AB36" s="17"/>
      <c r="AC36" s="6"/>
      <c r="AD36" s="17"/>
      <c r="AE36" s="6"/>
      <c r="AF36" s="17"/>
      <c r="AG36" s="6"/>
      <c r="AH36" s="17"/>
      <c r="AI36" s="6"/>
      <c r="AJ36" s="17"/>
      <c r="AK36" s="6"/>
      <c r="AL36" s="17"/>
      <c r="AM36" s="6"/>
      <c r="AN36" s="17"/>
      <c r="AO36" s="6"/>
      <c r="AP36" s="17"/>
    </row>
    <row r="37" spans="1:42" s="5" customFormat="1" ht="12.75">
      <c r="A37" s="5" t="s">
        <v>0</v>
      </c>
      <c r="B37" s="5">
        <v>33</v>
      </c>
      <c r="C37" s="5" t="s">
        <v>64</v>
      </c>
      <c r="D37" s="15">
        <v>0.001</v>
      </c>
      <c r="E37" s="6">
        <v>1</v>
      </c>
      <c r="F37" s="16">
        <v>0.14747821326756</v>
      </c>
      <c r="G37" s="16">
        <f t="shared" si="0"/>
        <v>0.07373910663378</v>
      </c>
      <c r="H37" s="16">
        <f t="shared" si="1"/>
        <v>7.373910663378E-05</v>
      </c>
      <c r="I37" s="6">
        <v>1</v>
      </c>
      <c r="J37" s="16">
        <v>0.04437234631396</v>
      </c>
      <c r="K37" s="16">
        <f t="shared" si="2"/>
        <v>0.02218617315698</v>
      </c>
      <c r="L37" s="16">
        <f t="shared" si="3"/>
        <v>2.218617315698E-05</v>
      </c>
      <c r="M37" s="6">
        <v>1</v>
      </c>
      <c r="N37" s="16">
        <v>0.17564820906024</v>
      </c>
      <c r="O37" s="16">
        <f t="shared" si="4"/>
        <v>0.08782410453012</v>
      </c>
      <c r="P37" s="16">
        <f t="shared" si="5"/>
        <v>8.782410453012001E-05</v>
      </c>
      <c r="Q37" s="6"/>
      <c r="R37" s="16"/>
      <c r="S37" s="6"/>
      <c r="T37" s="16"/>
      <c r="U37" s="6"/>
      <c r="V37" s="16"/>
      <c r="W37" s="6"/>
      <c r="X37" s="16"/>
      <c r="Y37" s="6"/>
      <c r="Z37" s="16"/>
      <c r="AA37" s="6"/>
      <c r="AB37" s="17"/>
      <c r="AC37" s="6"/>
      <c r="AD37" s="17"/>
      <c r="AE37" s="6"/>
      <c r="AF37" s="17"/>
      <c r="AG37" s="6"/>
      <c r="AH37" s="17"/>
      <c r="AI37" s="6"/>
      <c r="AJ37" s="17"/>
      <c r="AK37" s="6"/>
      <c r="AL37" s="17"/>
      <c r="AM37" s="6"/>
      <c r="AN37" s="17"/>
      <c r="AO37" s="6"/>
      <c r="AP37" s="17"/>
    </row>
    <row r="38" spans="1:42" s="5" customFormat="1" ht="12.75">
      <c r="A38" s="5" t="s">
        <v>0</v>
      </c>
      <c r="B38" s="5">
        <v>34</v>
      </c>
      <c r="C38" s="5" t="s">
        <v>65</v>
      </c>
      <c r="D38" s="15"/>
      <c r="E38" s="6"/>
      <c r="F38" s="16">
        <v>1.6769984478597562</v>
      </c>
      <c r="G38" s="16">
        <f>SUM(G37,G36,G32,G26,G22,G19,G18,G15,G10,G7)</f>
        <v>1.500965039681478</v>
      </c>
      <c r="H38" s="16"/>
      <c r="I38" s="6"/>
      <c r="J38" s="16">
        <v>1.036994010907568</v>
      </c>
      <c r="K38" s="16">
        <f>SUM(K37,K36,K32,K26,K22,K19,K18,K15,K10,K7)</f>
        <v>0.9622734055205041</v>
      </c>
      <c r="L38" s="16"/>
      <c r="M38" s="6"/>
      <c r="N38" s="16">
        <v>2.11490296448886</v>
      </c>
      <c r="O38" s="16">
        <f>SUM(O37,O36,O32,O26,O22,O19,O18,O15,O10,O7)</f>
        <v>1.96860307494585</v>
      </c>
      <c r="P38" s="16"/>
      <c r="Q38" s="6"/>
      <c r="R38" s="16"/>
      <c r="S38" s="6"/>
      <c r="T38" s="16"/>
      <c r="U38" s="6"/>
      <c r="V38" s="16"/>
      <c r="W38" s="6"/>
      <c r="X38" s="16"/>
      <c r="Y38" s="6"/>
      <c r="Z38" s="16"/>
      <c r="AA38" s="6"/>
      <c r="AB38" s="17"/>
      <c r="AC38" s="6"/>
      <c r="AD38" s="17"/>
      <c r="AE38" s="6"/>
      <c r="AF38" s="17"/>
      <c r="AG38" s="6"/>
      <c r="AH38" s="17"/>
      <c r="AI38" s="6"/>
      <c r="AJ38" s="17"/>
      <c r="AK38" s="6"/>
      <c r="AL38" s="17"/>
      <c r="AM38" s="6"/>
      <c r="AN38" s="17"/>
      <c r="AO38" s="6"/>
      <c r="AP38" s="17"/>
    </row>
    <row r="39" spans="1:42" s="5" customFormat="1" ht="12.75">
      <c r="A39" s="5" t="s">
        <v>0</v>
      </c>
      <c r="B39" s="5">
        <v>35</v>
      </c>
      <c r="C39" s="5" t="s">
        <v>28</v>
      </c>
      <c r="D39" s="15"/>
      <c r="E39" s="30">
        <f>(F39-H39)*2/F39*100</f>
        <v>30.47232683227571</v>
      </c>
      <c r="F39" s="16">
        <v>0.04192818346226929</v>
      </c>
      <c r="G39" s="16"/>
      <c r="H39" s="16">
        <f>SUM(H5:H37)</f>
        <v>0.03553993691253986</v>
      </c>
      <c r="I39" s="30">
        <f>(J39-L39)*2/J39*100</f>
        <v>86.70748142472691</v>
      </c>
      <c r="J39" s="16">
        <v>0.08060165010754154</v>
      </c>
      <c r="K39" s="16"/>
      <c r="L39" s="16">
        <f>SUM(L5:L37)</f>
        <v>0.045657819710031564</v>
      </c>
      <c r="M39" s="30">
        <f>(N39-P39)*2/N39*100</f>
        <v>97.99224064035485</v>
      </c>
      <c r="N39" s="16">
        <v>1.27674460815354</v>
      </c>
      <c r="O39" s="16"/>
      <c r="P39" s="16">
        <f>SUM(P5:P37)</f>
        <v>0.6511892837612537</v>
      </c>
      <c r="Q39" s="6"/>
      <c r="R39" s="16"/>
      <c r="S39" s="6"/>
      <c r="T39" s="16"/>
      <c r="U39" s="6"/>
      <c r="V39" s="16"/>
      <c r="W39" s="6"/>
      <c r="X39" s="16"/>
      <c r="Y39" s="6"/>
      <c r="Z39" s="16"/>
      <c r="AA39" s="6"/>
      <c r="AB39" s="17"/>
      <c r="AC39" s="6"/>
      <c r="AD39" s="17"/>
      <c r="AE39" s="6"/>
      <c r="AF39" s="17"/>
      <c r="AG39" s="6"/>
      <c r="AH39" s="17"/>
      <c r="AI39" s="6"/>
      <c r="AJ39" s="17"/>
      <c r="AK39" s="6"/>
      <c r="AL39" s="17"/>
      <c r="AM39" s="6"/>
      <c r="AN39" s="17"/>
      <c r="AO39" s="6"/>
      <c r="AP39" s="17"/>
    </row>
  </sheetData>
  <mergeCells count="3">
    <mergeCell ref="F2:H2"/>
    <mergeCell ref="J2:L2"/>
    <mergeCell ref="N2:P2"/>
  </mergeCells>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7.xml><?xml version="1.0" encoding="utf-8"?>
<worksheet xmlns="http://schemas.openxmlformats.org/spreadsheetml/2006/main" xmlns:r="http://schemas.openxmlformats.org/officeDocument/2006/relationships">
  <dimension ref="A1:AP39"/>
  <sheetViews>
    <sheetView workbookViewId="0" topLeftCell="C1">
      <selection activeCell="E9" sqref="E9"/>
    </sheetView>
  </sheetViews>
  <sheetFormatPr defaultColWidth="9.140625" defaultRowHeight="12.75"/>
  <cols>
    <col min="1" max="1" width="8.140625" style="0" hidden="1" customWidth="1"/>
    <col min="2" max="2" width="4.7109375" style="0" hidden="1" customWidth="1"/>
    <col min="3" max="3" width="16.421875" style="0" customWidth="1"/>
    <col min="4" max="4" width="7.00390625" style="13" customWidth="1"/>
    <col min="5" max="5" width="5.7109375" style="0" customWidth="1"/>
    <col min="7" max="7" width="7.7109375" style="14" customWidth="1"/>
    <col min="8" max="8" width="8.28125" style="14" customWidth="1"/>
    <col min="9" max="9" width="5.00390625" style="0" customWidth="1"/>
    <col min="11" max="11" width="7.7109375" style="14" customWidth="1"/>
    <col min="12" max="12" width="8.28125" style="14" customWidth="1"/>
    <col min="13" max="13" width="5.421875" style="0" customWidth="1"/>
    <col min="15" max="15" width="7.7109375" style="14" customWidth="1"/>
    <col min="16" max="16" width="8.28125" style="14" customWidth="1"/>
    <col min="17" max="17" width="2.57421875" style="0" customWidth="1"/>
    <col min="19" max="19" width="2.57421875" style="0" customWidth="1"/>
    <col min="21" max="21" width="2.8515625" style="0" customWidth="1"/>
  </cols>
  <sheetData>
    <row r="1" ht="12.75">
      <c r="C1" s="7" t="s">
        <v>147</v>
      </c>
    </row>
    <row r="2" spans="6:16" ht="12.75">
      <c r="F2" s="35" t="s">
        <v>1</v>
      </c>
      <c r="G2" s="35"/>
      <c r="H2" s="35"/>
      <c r="J2" s="35" t="s">
        <v>6</v>
      </c>
      <c r="K2" s="35"/>
      <c r="L2" s="35"/>
      <c r="N2" s="35" t="s">
        <v>7</v>
      </c>
      <c r="O2" s="35"/>
      <c r="P2" s="35"/>
    </row>
    <row r="3" spans="3:16" ht="12.75">
      <c r="C3" t="s">
        <v>106</v>
      </c>
      <c r="D3" s="13" t="s">
        <v>26</v>
      </c>
      <c r="F3" s="21" t="s">
        <v>27</v>
      </c>
      <c r="G3" s="34" t="s">
        <v>27</v>
      </c>
      <c r="H3" s="34" t="s">
        <v>28</v>
      </c>
      <c r="I3" s="21"/>
      <c r="J3" s="21" t="s">
        <v>27</v>
      </c>
      <c r="K3" s="34" t="s">
        <v>27</v>
      </c>
      <c r="L3" s="34" t="s">
        <v>28</v>
      </c>
      <c r="M3" s="21"/>
      <c r="N3" s="21" t="s">
        <v>27</v>
      </c>
      <c r="O3" s="34" t="s">
        <v>27</v>
      </c>
      <c r="P3" s="34" t="s">
        <v>28</v>
      </c>
    </row>
    <row r="4" spans="4:16" ht="12.75">
      <c r="D4" s="13" t="s">
        <v>29</v>
      </c>
      <c r="F4" s="21" t="s">
        <v>30</v>
      </c>
      <c r="G4" s="34" t="s">
        <v>31</v>
      </c>
      <c r="H4" s="34" t="s">
        <v>31</v>
      </c>
      <c r="I4" s="21"/>
      <c r="J4" s="21" t="s">
        <v>30</v>
      </c>
      <c r="K4" s="34" t="s">
        <v>31</v>
      </c>
      <c r="L4" s="34" t="s">
        <v>31</v>
      </c>
      <c r="M4" s="21"/>
      <c r="N4" s="21" t="s">
        <v>30</v>
      </c>
      <c r="O4" s="34" t="s">
        <v>31</v>
      </c>
      <c r="P4" s="34" t="s">
        <v>31</v>
      </c>
    </row>
    <row r="5" spans="1:42" s="5" customFormat="1" ht="12.75">
      <c r="A5" s="5" t="s">
        <v>0</v>
      </c>
      <c r="B5" s="5">
        <v>1</v>
      </c>
      <c r="C5" s="5" t="s">
        <v>32</v>
      </c>
      <c r="D5" s="15">
        <v>1</v>
      </c>
      <c r="E5"/>
      <c r="F5"/>
      <c r="G5" s="16"/>
      <c r="H5" s="16"/>
      <c r="I5"/>
      <c r="J5"/>
      <c r="K5" s="16"/>
      <c r="L5" s="16"/>
      <c r="M5"/>
      <c r="N5"/>
      <c r="O5" s="16"/>
      <c r="P5" s="16"/>
      <c r="Q5" s="6"/>
      <c r="R5" s="16"/>
      <c r="S5" s="6"/>
      <c r="T5" s="16"/>
      <c r="U5" s="6"/>
      <c r="V5" s="16"/>
      <c r="W5" s="6"/>
      <c r="X5" s="16"/>
      <c r="Y5" s="6"/>
      <c r="Z5" s="16"/>
      <c r="AA5" s="6"/>
      <c r="AB5" s="17"/>
      <c r="AC5" s="6"/>
      <c r="AD5" s="17"/>
      <c r="AE5" s="6"/>
      <c r="AF5" s="17"/>
      <c r="AG5" s="6"/>
      <c r="AH5" s="17"/>
      <c r="AI5" s="6"/>
      <c r="AJ5" s="17"/>
      <c r="AK5" s="6"/>
      <c r="AL5" s="17"/>
      <c r="AM5" s="6"/>
      <c r="AN5" s="17"/>
      <c r="AO5" s="6"/>
      <c r="AP5" s="17"/>
    </row>
    <row r="6" spans="1:42" s="5" customFormat="1" ht="12.75">
      <c r="A6" s="5" t="s">
        <v>0</v>
      </c>
      <c r="B6" s="5">
        <v>2</v>
      </c>
      <c r="C6" s="5" t="s">
        <v>33</v>
      </c>
      <c r="D6" s="15">
        <v>0</v>
      </c>
      <c r="E6"/>
      <c r="F6"/>
      <c r="G6" s="16"/>
      <c r="H6" s="16"/>
      <c r="I6"/>
      <c r="J6"/>
      <c r="K6" s="16"/>
      <c r="L6" s="16"/>
      <c r="M6"/>
      <c r="N6"/>
      <c r="O6" s="16"/>
      <c r="P6" s="16"/>
      <c r="Q6" s="6"/>
      <c r="R6" s="16"/>
      <c r="S6" s="6"/>
      <c r="T6" s="16"/>
      <c r="U6" s="6"/>
      <c r="V6" s="16"/>
      <c r="W6" s="6"/>
      <c r="X6" s="16"/>
      <c r="Y6" s="6"/>
      <c r="Z6" s="16"/>
      <c r="AA6" s="6"/>
      <c r="AB6" s="17"/>
      <c r="AC6" s="6"/>
      <c r="AD6" s="17"/>
      <c r="AE6" s="6"/>
      <c r="AF6" s="17"/>
      <c r="AG6" s="6"/>
      <c r="AH6" s="17"/>
      <c r="AI6" s="6"/>
      <c r="AJ6" s="17"/>
      <c r="AK6" s="6"/>
      <c r="AL6" s="17"/>
      <c r="AM6" s="6"/>
      <c r="AN6" s="17"/>
      <c r="AO6" s="6"/>
      <c r="AP6" s="17"/>
    </row>
    <row r="7" spans="1:42" s="5" customFormat="1" ht="12.75">
      <c r="A7" s="5" t="s">
        <v>0</v>
      </c>
      <c r="B7" s="5">
        <v>3</v>
      </c>
      <c r="C7" s="5" t="s">
        <v>34</v>
      </c>
      <c r="D7" s="15">
        <v>0</v>
      </c>
      <c r="E7"/>
      <c r="F7"/>
      <c r="G7" s="16"/>
      <c r="H7" s="16"/>
      <c r="I7"/>
      <c r="J7"/>
      <c r="K7" s="16"/>
      <c r="L7" s="16"/>
      <c r="M7"/>
      <c r="N7"/>
      <c r="O7" s="16"/>
      <c r="P7" s="16"/>
      <c r="Q7" s="6"/>
      <c r="R7" s="16"/>
      <c r="S7" s="6"/>
      <c r="T7" s="16"/>
      <c r="U7" s="6"/>
      <c r="V7" s="16"/>
      <c r="W7" s="6"/>
      <c r="X7" s="16"/>
      <c r="Y7" s="6"/>
      <c r="Z7" s="16"/>
      <c r="AA7" s="6"/>
      <c r="AB7" s="17"/>
      <c r="AC7" s="6"/>
      <c r="AD7" s="17"/>
      <c r="AE7" s="6"/>
      <c r="AF7" s="17"/>
      <c r="AG7" s="6"/>
      <c r="AH7" s="17"/>
      <c r="AI7" s="6"/>
      <c r="AJ7" s="17"/>
      <c r="AK7" s="6"/>
      <c r="AL7" s="17"/>
      <c r="AM7" s="6"/>
      <c r="AN7" s="17"/>
      <c r="AO7" s="6"/>
      <c r="AP7" s="17"/>
    </row>
    <row r="8" spans="1:42" s="5" customFormat="1" ht="12.75">
      <c r="A8" s="5" t="s">
        <v>0</v>
      </c>
      <c r="B8" s="5">
        <v>4</v>
      </c>
      <c r="C8" s="5" t="s">
        <v>35</v>
      </c>
      <c r="D8" s="15">
        <v>0.5</v>
      </c>
      <c r="E8"/>
      <c r="F8"/>
      <c r="G8" s="16"/>
      <c r="H8" s="16"/>
      <c r="I8"/>
      <c r="J8"/>
      <c r="K8" s="16"/>
      <c r="L8" s="16"/>
      <c r="M8"/>
      <c r="N8"/>
      <c r="O8" s="16"/>
      <c r="P8" s="16"/>
      <c r="Q8" s="6"/>
      <c r="R8" s="16"/>
      <c r="S8" s="6"/>
      <c r="T8" s="16"/>
      <c r="U8" s="6"/>
      <c r="V8" s="16"/>
      <c r="W8" s="6"/>
      <c r="X8" s="16"/>
      <c r="Y8" s="6"/>
      <c r="Z8" s="16"/>
      <c r="AA8" s="6"/>
      <c r="AB8" s="17"/>
      <c r="AC8" s="6"/>
      <c r="AD8" s="17"/>
      <c r="AE8" s="6"/>
      <c r="AF8" s="17"/>
      <c r="AG8" s="6"/>
      <c r="AH8" s="17"/>
      <c r="AI8" s="6"/>
      <c r="AJ8" s="17"/>
      <c r="AK8" s="6"/>
      <c r="AL8" s="17"/>
      <c r="AM8" s="6"/>
      <c r="AN8" s="17"/>
      <c r="AO8" s="6"/>
      <c r="AP8" s="17"/>
    </row>
    <row r="9" spans="1:42" s="5" customFormat="1" ht="12.75">
      <c r="A9" s="5" t="s">
        <v>0</v>
      </c>
      <c r="B9" s="5">
        <v>5</v>
      </c>
      <c r="C9" s="5" t="s">
        <v>36</v>
      </c>
      <c r="D9" s="15">
        <v>0</v>
      </c>
      <c r="E9"/>
      <c r="F9"/>
      <c r="G9" s="16"/>
      <c r="H9" s="16"/>
      <c r="I9"/>
      <c r="J9"/>
      <c r="K9" s="16"/>
      <c r="L9" s="16"/>
      <c r="M9"/>
      <c r="N9"/>
      <c r="O9" s="16"/>
      <c r="P9" s="16"/>
      <c r="Q9" s="6"/>
      <c r="R9" s="16"/>
      <c r="S9" s="6"/>
      <c r="T9" s="16"/>
      <c r="U9" s="6"/>
      <c r="V9" s="16"/>
      <c r="W9" s="6"/>
      <c r="X9" s="16"/>
      <c r="Y9" s="6"/>
      <c r="Z9" s="16"/>
      <c r="AA9" s="6"/>
      <c r="AB9" s="17"/>
      <c r="AC9" s="6"/>
      <c r="AD9" s="17"/>
      <c r="AE9" s="6"/>
      <c r="AF9" s="17"/>
      <c r="AG9" s="6"/>
      <c r="AH9" s="17"/>
      <c r="AI9" s="6"/>
      <c r="AJ9" s="17"/>
      <c r="AK9" s="6"/>
      <c r="AL9" s="17"/>
      <c r="AM9" s="6"/>
      <c r="AN9" s="17"/>
      <c r="AO9" s="6"/>
      <c r="AP9" s="17"/>
    </row>
    <row r="10" spans="1:42" s="5" customFormat="1" ht="12.75">
      <c r="A10" s="5" t="s">
        <v>0</v>
      </c>
      <c r="B10" s="5">
        <v>6</v>
      </c>
      <c r="C10" s="5" t="s">
        <v>37</v>
      </c>
      <c r="D10" s="15">
        <v>0</v>
      </c>
      <c r="E10"/>
      <c r="F10"/>
      <c r="G10" s="16"/>
      <c r="H10" s="16"/>
      <c r="I10"/>
      <c r="J10"/>
      <c r="K10" s="16"/>
      <c r="L10" s="16"/>
      <c r="M10"/>
      <c r="N10"/>
      <c r="O10" s="16"/>
      <c r="P10" s="16"/>
      <c r="Q10" s="6"/>
      <c r="R10" s="16"/>
      <c r="S10" s="6"/>
      <c r="T10" s="16"/>
      <c r="U10" s="6"/>
      <c r="V10" s="16"/>
      <c r="W10" s="6"/>
      <c r="X10" s="16"/>
      <c r="Y10" s="6"/>
      <c r="Z10" s="16"/>
      <c r="AA10" s="6"/>
      <c r="AB10" s="17"/>
      <c r="AC10" s="6"/>
      <c r="AD10" s="17"/>
      <c r="AE10" s="6"/>
      <c r="AF10" s="17"/>
      <c r="AG10" s="6"/>
      <c r="AH10" s="17"/>
      <c r="AI10" s="6"/>
      <c r="AJ10" s="17"/>
      <c r="AK10" s="6"/>
      <c r="AL10" s="17"/>
      <c r="AM10" s="6"/>
      <c r="AN10" s="17"/>
      <c r="AO10" s="6"/>
      <c r="AP10" s="17"/>
    </row>
    <row r="11" spans="1:42" s="5" customFormat="1" ht="12.75">
      <c r="A11" s="5" t="s">
        <v>0</v>
      </c>
      <c r="B11" s="5">
        <v>7</v>
      </c>
      <c r="C11" s="5" t="s">
        <v>38</v>
      </c>
      <c r="D11" s="15">
        <v>0.1</v>
      </c>
      <c r="E11"/>
      <c r="F11"/>
      <c r="G11" s="16"/>
      <c r="H11" s="16"/>
      <c r="I11"/>
      <c r="J11"/>
      <c r="K11" s="16"/>
      <c r="L11" s="16"/>
      <c r="M11"/>
      <c r="N11"/>
      <c r="O11" s="16"/>
      <c r="P11" s="16"/>
      <c r="Q11" s="6"/>
      <c r="R11" s="16"/>
      <c r="S11" s="6"/>
      <c r="T11" s="16"/>
      <c r="U11" s="6"/>
      <c r="V11" s="16"/>
      <c r="W11" s="6"/>
      <c r="X11" s="16"/>
      <c r="Y11" s="6"/>
      <c r="Z11" s="16"/>
      <c r="AA11" s="6"/>
      <c r="AB11" s="17"/>
      <c r="AC11" s="6"/>
      <c r="AD11" s="17"/>
      <c r="AE11" s="6"/>
      <c r="AF11" s="17"/>
      <c r="AG11" s="6"/>
      <c r="AH11" s="17"/>
      <c r="AI11" s="6"/>
      <c r="AJ11" s="17"/>
      <c r="AK11" s="6"/>
      <c r="AL11" s="17"/>
      <c r="AM11" s="6"/>
      <c r="AN11" s="17"/>
      <c r="AO11" s="6"/>
      <c r="AP11" s="17"/>
    </row>
    <row r="12" spans="1:42" s="5" customFormat="1" ht="12.75">
      <c r="A12" s="5" t="s">
        <v>0</v>
      </c>
      <c r="B12" s="5">
        <v>8</v>
      </c>
      <c r="C12" s="5" t="s">
        <v>39</v>
      </c>
      <c r="D12" s="15">
        <v>0.1</v>
      </c>
      <c r="E12"/>
      <c r="F12"/>
      <c r="G12" s="16"/>
      <c r="H12" s="16"/>
      <c r="I12"/>
      <c r="J12"/>
      <c r="K12" s="16"/>
      <c r="L12" s="16"/>
      <c r="M12"/>
      <c r="N12"/>
      <c r="O12" s="16"/>
      <c r="P12" s="16"/>
      <c r="Q12" s="6"/>
      <c r="R12" s="16"/>
      <c r="S12" s="6"/>
      <c r="T12" s="16"/>
      <c r="U12" s="6"/>
      <c r="V12" s="16"/>
      <c r="W12" s="6"/>
      <c r="X12" s="16"/>
      <c r="Y12" s="6"/>
      <c r="Z12" s="16"/>
      <c r="AA12" s="6"/>
      <c r="AB12" s="17"/>
      <c r="AC12" s="6"/>
      <c r="AD12" s="17"/>
      <c r="AE12" s="6"/>
      <c r="AF12" s="17"/>
      <c r="AG12" s="6"/>
      <c r="AH12" s="17"/>
      <c r="AI12" s="6"/>
      <c r="AJ12" s="17"/>
      <c r="AK12" s="6"/>
      <c r="AL12" s="17"/>
      <c r="AM12" s="6"/>
      <c r="AN12" s="17"/>
      <c r="AO12" s="6"/>
      <c r="AP12" s="17"/>
    </row>
    <row r="13" spans="1:42" s="5" customFormat="1" ht="12.75">
      <c r="A13" s="5" t="s">
        <v>0</v>
      </c>
      <c r="B13" s="5">
        <v>9</v>
      </c>
      <c r="C13" s="5" t="s">
        <v>40</v>
      </c>
      <c r="D13" s="15">
        <v>0.1</v>
      </c>
      <c r="E13"/>
      <c r="F13"/>
      <c r="G13" s="16"/>
      <c r="H13" s="16"/>
      <c r="I13"/>
      <c r="J13"/>
      <c r="K13" s="16"/>
      <c r="L13" s="16"/>
      <c r="M13"/>
      <c r="N13"/>
      <c r="O13" s="16"/>
      <c r="P13" s="16"/>
      <c r="Q13" s="6"/>
      <c r="R13" s="16"/>
      <c r="S13" s="6"/>
      <c r="T13" s="16"/>
      <c r="U13" s="6"/>
      <c r="V13" s="16"/>
      <c r="W13" s="6"/>
      <c r="X13" s="16"/>
      <c r="Y13" s="6"/>
      <c r="Z13" s="16"/>
      <c r="AA13" s="6"/>
      <c r="AB13" s="17"/>
      <c r="AC13" s="6"/>
      <c r="AD13" s="17"/>
      <c r="AE13" s="6"/>
      <c r="AF13" s="17"/>
      <c r="AG13" s="6"/>
      <c r="AH13" s="17"/>
      <c r="AI13" s="6"/>
      <c r="AJ13" s="17"/>
      <c r="AK13" s="6"/>
      <c r="AL13" s="17"/>
      <c r="AM13" s="6"/>
      <c r="AN13" s="17"/>
      <c r="AO13" s="6"/>
      <c r="AP13" s="17"/>
    </row>
    <row r="14" spans="1:42" s="5" customFormat="1" ht="12.75">
      <c r="A14" s="5" t="s">
        <v>0</v>
      </c>
      <c r="B14" s="5">
        <v>10</v>
      </c>
      <c r="C14" s="5" t="s">
        <v>41</v>
      </c>
      <c r="D14" s="15">
        <v>0</v>
      </c>
      <c r="E14"/>
      <c r="F14"/>
      <c r="G14" s="16"/>
      <c r="H14" s="16"/>
      <c r="I14"/>
      <c r="J14"/>
      <c r="K14" s="16"/>
      <c r="L14" s="16"/>
      <c r="M14"/>
      <c r="N14"/>
      <c r="O14" s="16"/>
      <c r="P14" s="16"/>
      <c r="Q14" s="6"/>
      <c r="R14" s="16"/>
      <c r="S14" s="6"/>
      <c r="T14" s="16"/>
      <c r="U14" s="6"/>
      <c r="V14" s="16"/>
      <c r="W14" s="6"/>
      <c r="X14" s="16"/>
      <c r="Y14" s="6"/>
      <c r="Z14" s="16"/>
      <c r="AA14" s="6"/>
      <c r="AB14" s="17"/>
      <c r="AC14" s="6"/>
      <c r="AD14" s="17"/>
      <c r="AE14" s="6"/>
      <c r="AF14" s="17"/>
      <c r="AG14" s="6"/>
      <c r="AH14" s="17"/>
      <c r="AI14" s="6"/>
      <c r="AJ14" s="17"/>
      <c r="AK14" s="6"/>
      <c r="AL14" s="17"/>
      <c r="AM14" s="6"/>
      <c r="AN14" s="17"/>
      <c r="AO14" s="6"/>
      <c r="AP14" s="17"/>
    </row>
    <row r="15" spans="1:42" s="5" customFormat="1" ht="12.75">
      <c r="A15" s="5" t="s">
        <v>0</v>
      </c>
      <c r="B15" s="5">
        <v>11</v>
      </c>
      <c r="C15" s="5" t="s">
        <v>42</v>
      </c>
      <c r="D15" s="15">
        <v>0</v>
      </c>
      <c r="E15"/>
      <c r="F15"/>
      <c r="G15" s="16"/>
      <c r="H15" s="16"/>
      <c r="I15"/>
      <c r="J15"/>
      <c r="K15" s="16"/>
      <c r="L15" s="16"/>
      <c r="M15"/>
      <c r="N15"/>
      <c r="O15" s="16"/>
      <c r="P15" s="16"/>
      <c r="Q15" s="6"/>
      <c r="R15" s="16"/>
      <c r="S15" s="6"/>
      <c r="T15" s="16"/>
      <c r="U15" s="6"/>
      <c r="V15" s="16"/>
      <c r="W15" s="6"/>
      <c r="X15" s="16"/>
      <c r="Y15" s="6"/>
      <c r="Z15" s="16"/>
      <c r="AA15" s="6"/>
      <c r="AB15" s="17"/>
      <c r="AC15" s="6"/>
      <c r="AD15" s="17"/>
      <c r="AE15" s="6"/>
      <c r="AF15" s="17"/>
      <c r="AG15" s="6"/>
      <c r="AH15" s="17"/>
      <c r="AI15" s="6"/>
      <c r="AJ15" s="17"/>
      <c r="AK15" s="6"/>
      <c r="AL15" s="17"/>
      <c r="AM15" s="6"/>
      <c r="AN15" s="17"/>
      <c r="AO15" s="6"/>
      <c r="AP15" s="17"/>
    </row>
    <row r="16" spans="1:42" s="5" customFormat="1" ht="12.75">
      <c r="A16" s="5" t="s">
        <v>0</v>
      </c>
      <c r="B16" s="5">
        <v>12</v>
      </c>
      <c r="C16" s="5" t="s">
        <v>43</v>
      </c>
      <c r="D16" s="15">
        <v>0.01</v>
      </c>
      <c r="E16"/>
      <c r="F16"/>
      <c r="G16" s="16"/>
      <c r="H16" s="16"/>
      <c r="I16"/>
      <c r="J16"/>
      <c r="K16" s="16"/>
      <c r="L16" s="16"/>
      <c r="M16"/>
      <c r="N16"/>
      <c r="O16" s="16"/>
      <c r="P16" s="16"/>
      <c r="Q16" s="6"/>
      <c r="R16" s="16"/>
      <c r="S16" s="6"/>
      <c r="T16" s="16"/>
      <c r="U16" s="6"/>
      <c r="V16" s="16"/>
      <c r="W16" s="6"/>
      <c r="X16" s="16"/>
      <c r="Y16" s="6"/>
      <c r="Z16" s="16"/>
      <c r="AA16" s="6"/>
      <c r="AB16" s="17"/>
      <c r="AC16" s="6"/>
      <c r="AD16" s="17"/>
      <c r="AE16" s="6"/>
      <c r="AF16" s="17"/>
      <c r="AG16" s="6"/>
      <c r="AH16" s="17"/>
      <c r="AI16" s="6"/>
      <c r="AJ16" s="17"/>
      <c r="AK16" s="6"/>
      <c r="AL16" s="17"/>
      <c r="AM16" s="6"/>
      <c r="AN16" s="17"/>
      <c r="AO16" s="6"/>
      <c r="AP16" s="17"/>
    </row>
    <row r="17" spans="1:42" s="5" customFormat="1" ht="12.75">
      <c r="A17" s="5" t="s">
        <v>0</v>
      </c>
      <c r="B17" s="5">
        <v>13</v>
      </c>
      <c r="C17" s="5" t="s">
        <v>44</v>
      </c>
      <c r="D17" s="15">
        <v>0</v>
      </c>
      <c r="E17"/>
      <c r="F17"/>
      <c r="G17" s="16"/>
      <c r="H17" s="16"/>
      <c r="I17"/>
      <c r="J17"/>
      <c r="K17" s="16"/>
      <c r="L17" s="16"/>
      <c r="M17"/>
      <c r="N17"/>
      <c r="O17" s="16"/>
      <c r="P17" s="16"/>
      <c r="Q17" s="6"/>
      <c r="R17" s="16"/>
      <c r="S17" s="6"/>
      <c r="T17" s="16"/>
      <c r="U17" s="6"/>
      <c r="V17" s="16"/>
      <c r="W17" s="6"/>
      <c r="X17" s="16"/>
      <c r="Y17" s="6"/>
      <c r="Z17" s="16"/>
      <c r="AA17" s="6"/>
      <c r="AB17" s="17"/>
      <c r="AC17" s="6"/>
      <c r="AD17" s="17"/>
      <c r="AE17" s="6"/>
      <c r="AF17" s="17"/>
      <c r="AG17" s="6"/>
      <c r="AH17" s="17"/>
      <c r="AI17" s="6"/>
      <c r="AJ17" s="17"/>
      <c r="AK17" s="6"/>
      <c r="AL17" s="17"/>
      <c r="AM17" s="6"/>
      <c r="AN17" s="17"/>
      <c r="AO17" s="6"/>
      <c r="AP17" s="17"/>
    </row>
    <row r="18" spans="1:42" s="5" customFormat="1" ht="12.75">
      <c r="A18" s="5" t="s">
        <v>0</v>
      </c>
      <c r="B18" s="5">
        <v>14</v>
      </c>
      <c r="C18" s="5" t="s">
        <v>45</v>
      </c>
      <c r="D18" s="15">
        <v>0</v>
      </c>
      <c r="E18"/>
      <c r="F18"/>
      <c r="G18" s="16"/>
      <c r="H18" s="16"/>
      <c r="I18"/>
      <c r="J18"/>
      <c r="K18" s="16"/>
      <c r="L18" s="16"/>
      <c r="M18"/>
      <c r="N18"/>
      <c r="O18" s="16"/>
      <c r="P18" s="16"/>
      <c r="Q18" s="6"/>
      <c r="R18" s="16"/>
      <c r="S18" s="6"/>
      <c r="T18" s="16"/>
      <c r="U18" s="6"/>
      <c r="V18" s="16"/>
      <c r="W18" s="6"/>
      <c r="X18" s="16"/>
      <c r="Y18" s="6"/>
      <c r="Z18" s="16"/>
      <c r="AA18" s="6"/>
      <c r="AB18" s="17"/>
      <c r="AC18" s="6"/>
      <c r="AD18" s="17"/>
      <c r="AE18" s="6"/>
      <c r="AF18" s="17"/>
      <c r="AG18" s="6"/>
      <c r="AH18" s="17"/>
      <c r="AI18" s="6"/>
      <c r="AJ18" s="17"/>
      <c r="AK18" s="6"/>
      <c r="AL18" s="17"/>
      <c r="AM18" s="6"/>
      <c r="AN18" s="17"/>
      <c r="AO18" s="6"/>
      <c r="AP18" s="17"/>
    </row>
    <row r="19" spans="1:42" s="5" customFormat="1" ht="12.75">
      <c r="A19" s="5" t="s">
        <v>0</v>
      </c>
      <c r="B19" s="5">
        <v>15</v>
      </c>
      <c r="C19" s="5" t="s">
        <v>46</v>
      </c>
      <c r="D19" s="15">
        <v>0.001</v>
      </c>
      <c r="E19"/>
      <c r="F19"/>
      <c r="G19" s="16"/>
      <c r="H19" s="16"/>
      <c r="I19"/>
      <c r="J19"/>
      <c r="K19" s="16"/>
      <c r="L19" s="16"/>
      <c r="M19"/>
      <c r="N19"/>
      <c r="O19" s="16"/>
      <c r="P19" s="16"/>
      <c r="Q19" s="6"/>
      <c r="R19" s="16"/>
      <c r="S19" s="6"/>
      <c r="T19" s="16"/>
      <c r="U19" s="6"/>
      <c r="V19" s="16"/>
      <c r="W19" s="6"/>
      <c r="X19" s="16"/>
      <c r="Y19" s="6"/>
      <c r="Z19" s="16"/>
      <c r="AA19" s="6"/>
      <c r="AB19" s="17"/>
      <c r="AC19" s="6"/>
      <c r="AD19" s="17"/>
      <c r="AE19" s="6"/>
      <c r="AF19" s="17"/>
      <c r="AG19" s="6"/>
      <c r="AH19" s="17"/>
      <c r="AI19" s="6"/>
      <c r="AJ19" s="17"/>
      <c r="AK19" s="6"/>
      <c r="AL19" s="17"/>
      <c r="AM19" s="6"/>
      <c r="AN19" s="17"/>
      <c r="AO19" s="6"/>
      <c r="AP19" s="17"/>
    </row>
    <row r="20" spans="1:42" s="5" customFormat="1" ht="12.75">
      <c r="A20" s="5" t="s">
        <v>0</v>
      </c>
      <c r="B20" s="5">
        <v>16</v>
      </c>
      <c r="C20" s="5" t="s">
        <v>47</v>
      </c>
      <c r="D20" s="15">
        <v>0.1</v>
      </c>
      <c r="E20"/>
      <c r="F20"/>
      <c r="G20" s="16"/>
      <c r="H20" s="16"/>
      <c r="I20"/>
      <c r="J20"/>
      <c r="K20" s="16"/>
      <c r="L20" s="16"/>
      <c r="M20"/>
      <c r="N20"/>
      <c r="O20" s="16"/>
      <c r="P20" s="16"/>
      <c r="Q20" s="6"/>
      <c r="R20" s="16"/>
      <c r="S20" s="6"/>
      <c r="T20" s="16"/>
      <c r="U20" s="6"/>
      <c r="V20" s="16"/>
      <c r="W20" s="6"/>
      <c r="X20" s="16"/>
      <c r="Y20" s="6"/>
      <c r="Z20" s="16"/>
      <c r="AA20" s="6"/>
      <c r="AB20" s="17"/>
      <c r="AC20" s="6"/>
      <c r="AD20" s="17"/>
      <c r="AE20" s="6"/>
      <c r="AF20" s="17"/>
      <c r="AG20" s="6"/>
      <c r="AH20" s="17"/>
      <c r="AI20" s="6"/>
      <c r="AJ20" s="17"/>
      <c r="AK20" s="6"/>
      <c r="AL20" s="17"/>
      <c r="AM20" s="6"/>
      <c r="AN20" s="17"/>
      <c r="AO20" s="6"/>
      <c r="AP20" s="17"/>
    </row>
    <row r="21" spans="1:42" s="5" customFormat="1" ht="12.75">
      <c r="A21" s="5" t="s">
        <v>0</v>
      </c>
      <c r="B21" s="5">
        <v>17</v>
      </c>
      <c r="C21" s="5" t="s">
        <v>48</v>
      </c>
      <c r="D21" s="15">
        <v>0</v>
      </c>
      <c r="E21"/>
      <c r="F21"/>
      <c r="G21" s="16"/>
      <c r="H21" s="16"/>
      <c r="I21"/>
      <c r="J21"/>
      <c r="K21" s="16"/>
      <c r="L21" s="16"/>
      <c r="M21"/>
      <c r="N21"/>
      <c r="O21" s="16"/>
      <c r="P21" s="16"/>
      <c r="Q21" s="6"/>
      <c r="R21" s="16"/>
      <c r="S21" s="6"/>
      <c r="T21" s="16"/>
      <c r="U21" s="6"/>
      <c r="V21" s="16"/>
      <c r="W21" s="6"/>
      <c r="X21" s="16"/>
      <c r="Y21" s="6"/>
      <c r="Z21" s="16"/>
      <c r="AA21" s="6"/>
      <c r="AB21" s="17"/>
      <c r="AC21" s="6"/>
      <c r="AD21" s="17"/>
      <c r="AE21" s="6"/>
      <c r="AF21" s="17"/>
      <c r="AG21" s="6"/>
      <c r="AH21" s="17"/>
      <c r="AI21" s="6"/>
      <c r="AJ21" s="17"/>
      <c r="AK21" s="6"/>
      <c r="AL21" s="17"/>
      <c r="AM21" s="6"/>
      <c r="AN21" s="17"/>
      <c r="AO21" s="6"/>
      <c r="AP21" s="17"/>
    </row>
    <row r="22" spans="1:42" s="5" customFormat="1" ht="12.75">
      <c r="A22" s="5" t="s">
        <v>0</v>
      </c>
      <c r="B22" s="5">
        <v>18</v>
      </c>
      <c r="C22" s="5" t="s">
        <v>49</v>
      </c>
      <c r="D22" s="15">
        <v>0</v>
      </c>
      <c r="E22"/>
      <c r="F22"/>
      <c r="G22" s="16"/>
      <c r="H22" s="16"/>
      <c r="I22"/>
      <c r="J22"/>
      <c r="K22" s="16"/>
      <c r="L22" s="16"/>
      <c r="M22"/>
      <c r="N22"/>
      <c r="O22" s="16"/>
      <c r="P22" s="16"/>
      <c r="Q22" s="6"/>
      <c r="R22" s="16"/>
      <c r="S22" s="6"/>
      <c r="T22" s="16"/>
      <c r="U22" s="6"/>
      <c r="V22" s="16"/>
      <c r="W22" s="6"/>
      <c r="X22" s="16"/>
      <c r="Y22" s="6"/>
      <c r="Z22" s="16"/>
      <c r="AA22" s="6"/>
      <c r="AB22" s="17"/>
      <c r="AC22" s="6"/>
      <c r="AD22" s="17"/>
      <c r="AE22" s="6"/>
      <c r="AF22" s="17"/>
      <c r="AG22" s="6"/>
      <c r="AH22" s="17"/>
      <c r="AI22" s="6"/>
      <c r="AJ22" s="17"/>
      <c r="AK22" s="6"/>
      <c r="AL22" s="17"/>
      <c r="AM22" s="6"/>
      <c r="AN22" s="17"/>
      <c r="AO22" s="6"/>
      <c r="AP22" s="17"/>
    </row>
    <row r="23" spans="1:42" s="5" customFormat="1" ht="12.75">
      <c r="A23" s="5" t="s">
        <v>0</v>
      </c>
      <c r="B23" s="5">
        <v>19</v>
      </c>
      <c r="C23" s="5" t="s">
        <v>50</v>
      </c>
      <c r="D23" s="15">
        <v>0.05</v>
      </c>
      <c r="E23"/>
      <c r="F23"/>
      <c r="G23" s="16"/>
      <c r="H23" s="16"/>
      <c r="I23"/>
      <c r="J23"/>
      <c r="K23" s="16"/>
      <c r="L23" s="16"/>
      <c r="M23"/>
      <c r="N23"/>
      <c r="O23" s="16"/>
      <c r="P23" s="16"/>
      <c r="Q23" s="6"/>
      <c r="R23" s="16"/>
      <c r="S23" s="6"/>
      <c r="T23" s="16"/>
      <c r="U23" s="6"/>
      <c r="V23" s="16"/>
      <c r="W23" s="6"/>
      <c r="X23" s="16"/>
      <c r="Y23" s="6"/>
      <c r="Z23" s="16"/>
      <c r="AA23" s="6"/>
      <c r="AB23" s="17"/>
      <c r="AC23" s="6"/>
      <c r="AD23" s="17"/>
      <c r="AE23" s="6"/>
      <c r="AF23" s="17"/>
      <c r="AG23" s="6"/>
      <c r="AH23" s="17"/>
      <c r="AI23" s="6"/>
      <c r="AJ23" s="17"/>
      <c r="AK23" s="6"/>
      <c r="AL23" s="17"/>
      <c r="AM23" s="6"/>
      <c r="AN23" s="17"/>
      <c r="AO23" s="6"/>
      <c r="AP23" s="17"/>
    </row>
    <row r="24" spans="1:42" s="5" customFormat="1" ht="12.75">
      <c r="A24" s="5" t="s">
        <v>0</v>
      </c>
      <c r="B24" s="5">
        <v>20</v>
      </c>
      <c r="C24" s="5" t="s">
        <v>51</v>
      </c>
      <c r="D24" s="15">
        <v>0.5</v>
      </c>
      <c r="E24"/>
      <c r="F24"/>
      <c r="G24" s="16"/>
      <c r="H24" s="16"/>
      <c r="I24"/>
      <c r="J24"/>
      <c r="K24" s="16"/>
      <c r="L24" s="16"/>
      <c r="M24"/>
      <c r="N24"/>
      <c r="O24" s="16"/>
      <c r="P24" s="16"/>
      <c r="Q24" s="6"/>
      <c r="R24" s="16"/>
      <c r="S24" s="6"/>
      <c r="T24" s="16"/>
      <c r="U24" s="6"/>
      <c r="V24" s="16"/>
      <c r="W24" s="6"/>
      <c r="X24" s="16"/>
      <c r="Y24" s="6"/>
      <c r="Z24" s="16"/>
      <c r="AA24" s="6"/>
      <c r="AB24" s="17"/>
      <c r="AC24" s="6"/>
      <c r="AD24" s="17"/>
      <c r="AE24" s="6"/>
      <c r="AF24" s="17"/>
      <c r="AG24" s="6"/>
      <c r="AH24" s="17"/>
      <c r="AI24" s="6"/>
      <c r="AJ24" s="17"/>
      <c r="AK24" s="6"/>
      <c r="AL24" s="17"/>
      <c r="AM24" s="6"/>
      <c r="AN24" s="17"/>
      <c r="AO24" s="6"/>
      <c r="AP24" s="17"/>
    </row>
    <row r="25" spans="1:42" s="5" customFormat="1" ht="12.75">
      <c r="A25" s="5" t="s">
        <v>0</v>
      </c>
      <c r="B25" s="5">
        <v>21</v>
      </c>
      <c r="C25" s="5" t="s">
        <v>52</v>
      </c>
      <c r="D25" s="15">
        <v>0</v>
      </c>
      <c r="E25"/>
      <c r="F25"/>
      <c r="G25" s="16"/>
      <c r="H25" s="16"/>
      <c r="I25"/>
      <c r="J25"/>
      <c r="K25" s="16"/>
      <c r="L25" s="16"/>
      <c r="M25"/>
      <c r="N25"/>
      <c r="O25" s="16"/>
      <c r="P25" s="16"/>
      <c r="Q25" s="6"/>
      <c r="R25" s="16"/>
      <c r="S25" s="6"/>
      <c r="T25" s="16"/>
      <c r="U25" s="6"/>
      <c r="V25" s="16"/>
      <c r="W25" s="6"/>
      <c r="X25" s="16"/>
      <c r="Y25" s="6"/>
      <c r="Z25" s="16"/>
      <c r="AA25" s="6"/>
      <c r="AB25" s="17"/>
      <c r="AC25" s="6"/>
      <c r="AD25" s="17"/>
      <c r="AE25" s="6"/>
      <c r="AF25" s="17"/>
      <c r="AG25" s="6"/>
      <c r="AH25" s="17"/>
      <c r="AI25" s="6"/>
      <c r="AJ25" s="17"/>
      <c r="AK25" s="6"/>
      <c r="AL25" s="17"/>
      <c r="AM25" s="6"/>
      <c r="AN25" s="17"/>
      <c r="AO25" s="6"/>
      <c r="AP25" s="17"/>
    </row>
    <row r="26" spans="1:42" s="5" customFormat="1" ht="12.75">
      <c r="A26" s="5" t="s">
        <v>0</v>
      </c>
      <c r="B26" s="5">
        <v>22</v>
      </c>
      <c r="C26" s="5" t="s">
        <v>53</v>
      </c>
      <c r="D26" s="15">
        <v>0</v>
      </c>
      <c r="E26"/>
      <c r="F26"/>
      <c r="G26" s="16"/>
      <c r="H26" s="16"/>
      <c r="I26"/>
      <c r="J26"/>
      <c r="K26" s="16"/>
      <c r="L26" s="16"/>
      <c r="M26"/>
      <c r="N26"/>
      <c r="O26" s="16"/>
      <c r="P26" s="16"/>
      <c r="Q26" s="6"/>
      <c r="R26" s="16"/>
      <c r="S26" s="6"/>
      <c r="T26" s="16"/>
      <c r="U26" s="6"/>
      <c r="V26" s="16"/>
      <c r="W26" s="6"/>
      <c r="X26" s="16"/>
      <c r="Y26" s="6"/>
      <c r="Z26" s="16"/>
      <c r="AA26" s="6"/>
      <c r="AB26" s="17"/>
      <c r="AC26" s="6"/>
      <c r="AD26" s="17"/>
      <c r="AE26" s="6"/>
      <c r="AF26" s="17"/>
      <c r="AG26" s="6"/>
      <c r="AH26" s="17"/>
      <c r="AI26" s="6"/>
      <c r="AJ26" s="17"/>
      <c r="AK26" s="6"/>
      <c r="AL26" s="17"/>
      <c r="AM26" s="6"/>
      <c r="AN26" s="17"/>
      <c r="AO26" s="6"/>
      <c r="AP26" s="17"/>
    </row>
    <row r="27" spans="1:42" s="5" customFormat="1" ht="12.75">
      <c r="A27" s="5" t="s">
        <v>0</v>
      </c>
      <c r="B27" s="5">
        <v>23</v>
      </c>
      <c r="C27" s="5" t="s">
        <v>54</v>
      </c>
      <c r="D27" s="15">
        <v>0.1</v>
      </c>
      <c r="E27"/>
      <c r="F27"/>
      <c r="G27" s="16"/>
      <c r="H27" s="16"/>
      <c r="I27"/>
      <c r="J27"/>
      <c r="K27" s="16"/>
      <c r="L27" s="16"/>
      <c r="M27"/>
      <c r="N27"/>
      <c r="O27" s="16"/>
      <c r="P27" s="16"/>
      <c r="Q27" s="6"/>
      <c r="R27" s="16"/>
      <c r="S27" s="6"/>
      <c r="T27" s="16"/>
      <c r="U27" s="6"/>
      <c r="V27" s="16"/>
      <c r="W27" s="6"/>
      <c r="X27" s="16"/>
      <c r="Y27" s="6"/>
      <c r="Z27" s="16"/>
      <c r="AA27" s="6"/>
      <c r="AB27" s="17"/>
      <c r="AC27" s="6"/>
      <c r="AD27" s="17"/>
      <c r="AE27" s="6"/>
      <c r="AF27" s="17"/>
      <c r="AG27" s="6"/>
      <c r="AH27" s="17"/>
      <c r="AI27" s="6"/>
      <c r="AJ27" s="17"/>
      <c r="AK27" s="6"/>
      <c r="AL27" s="17"/>
      <c r="AM27" s="6"/>
      <c r="AN27" s="17"/>
      <c r="AO27" s="6"/>
      <c r="AP27" s="17"/>
    </row>
    <row r="28" spans="1:42" s="5" customFormat="1" ht="12.75">
      <c r="A28" s="5" t="s">
        <v>0</v>
      </c>
      <c r="B28" s="5">
        <v>24</v>
      </c>
      <c r="C28" s="5" t="s">
        <v>55</v>
      </c>
      <c r="D28" s="15">
        <v>0.1</v>
      </c>
      <c r="E28"/>
      <c r="F28"/>
      <c r="G28" s="16"/>
      <c r="H28" s="16"/>
      <c r="I28"/>
      <c r="J28"/>
      <c r="K28" s="16"/>
      <c r="L28" s="16"/>
      <c r="M28"/>
      <c r="N28"/>
      <c r="O28" s="16"/>
      <c r="P28" s="16"/>
      <c r="Q28" s="6"/>
      <c r="R28" s="16"/>
      <c r="S28" s="6"/>
      <c r="T28" s="16"/>
      <c r="U28" s="6"/>
      <c r="V28" s="16"/>
      <c r="W28" s="6"/>
      <c r="X28" s="16"/>
      <c r="Y28" s="6"/>
      <c r="Z28" s="16"/>
      <c r="AA28" s="6"/>
      <c r="AB28" s="17"/>
      <c r="AC28" s="6"/>
      <c r="AD28" s="17"/>
      <c r="AE28" s="6"/>
      <c r="AF28" s="17"/>
      <c r="AG28" s="6"/>
      <c r="AH28" s="17"/>
      <c r="AI28" s="6"/>
      <c r="AJ28" s="17"/>
      <c r="AK28" s="6"/>
      <c r="AL28" s="17"/>
      <c r="AM28" s="6"/>
      <c r="AN28" s="17"/>
      <c r="AO28" s="6"/>
      <c r="AP28" s="17"/>
    </row>
    <row r="29" spans="1:42" s="5" customFormat="1" ht="12.75">
      <c r="A29" s="5" t="s">
        <v>0</v>
      </c>
      <c r="B29" s="5">
        <v>25</v>
      </c>
      <c r="C29" s="5" t="s">
        <v>56</v>
      </c>
      <c r="D29" s="15">
        <v>0.1</v>
      </c>
      <c r="E29"/>
      <c r="F29"/>
      <c r="G29" s="16"/>
      <c r="H29" s="16"/>
      <c r="I29"/>
      <c r="J29"/>
      <c r="K29" s="16"/>
      <c r="L29" s="16"/>
      <c r="M29"/>
      <c r="N29"/>
      <c r="O29" s="16"/>
      <c r="P29" s="16"/>
      <c r="Q29" s="6"/>
      <c r="R29" s="16"/>
      <c r="S29" s="6"/>
      <c r="T29" s="16"/>
      <c r="U29" s="6"/>
      <c r="V29" s="16"/>
      <c r="W29" s="6"/>
      <c r="X29" s="16"/>
      <c r="Y29" s="6"/>
      <c r="Z29" s="16"/>
      <c r="AA29" s="6"/>
      <c r="AB29" s="17"/>
      <c r="AC29" s="6"/>
      <c r="AD29" s="17"/>
      <c r="AE29" s="6"/>
      <c r="AF29" s="17"/>
      <c r="AG29" s="6"/>
      <c r="AH29" s="17"/>
      <c r="AI29" s="6"/>
      <c r="AJ29" s="17"/>
      <c r="AK29" s="6"/>
      <c r="AL29" s="17"/>
      <c r="AM29" s="6"/>
      <c r="AN29" s="17"/>
      <c r="AO29" s="6"/>
      <c r="AP29" s="17"/>
    </row>
    <row r="30" spans="1:42" s="5" customFormat="1" ht="12.75">
      <c r="A30" s="5" t="s">
        <v>0</v>
      </c>
      <c r="B30" s="5">
        <v>26</v>
      </c>
      <c r="C30" s="5" t="s">
        <v>57</v>
      </c>
      <c r="D30" s="15">
        <v>0.1</v>
      </c>
      <c r="E30"/>
      <c r="F30"/>
      <c r="G30" s="16"/>
      <c r="H30" s="16"/>
      <c r="I30"/>
      <c r="J30"/>
      <c r="K30" s="16"/>
      <c r="L30" s="16"/>
      <c r="M30"/>
      <c r="N30"/>
      <c r="O30" s="16"/>
      <c r="P30" s="16"/>
      <c r="Q30" s="6"/>
      <c r="R30" s="16"/>
      <c r="S30" s="6"/>
      <c r="T30" s="16"/>
      <c r="U30" s="6"/>
      <c r="V30" s="16"/>
      <c r="W30" s="6"/>
      <c r="X30" s="16"/>
      <c r="Y30" s="6"/>
      <c r="Z30" s="16"/>
      <c r="AA30" s="6"/>
      <c r="AB30" s="17"/>
      <c r="AC30" s="6"/>
      <c r="AD30" s="17"/>
      <c r="AE30" s="6"/>
      <c r="AF30" s="17"/>
      <c r="AG30" s="6"/>
      <c r="AH30" s="17"/>
      <c r="AI30" s="6"/>
      <c r="AJ30" s="17"/>
      <c r="AK30" s="6"/>
      <c r="AL30" s="17"/>
      <c r="AM30" s="6"/>
      <c r="AN30" s="17"/>
      <c r="AO30" s="6"/>
      <c r="AP30" s="17"/>
    </row>
    <row r="31" spans="1:42" s="5" customFormat="1" ht="12.75">
      <c r="A31" s="5" t="s">
        <v>0</v>
      </c>
      <c r="B31" s="5">
        <v>27</v>
      </c>
      <c r="C31" s="5" t="s">
        <v>58</v>
      </c>
      <c r="D31" s="15">
        <v>0</v>
      </c>
      <c r="E31"/>
      <c r="F31"/>
      <c r="G31" s="16"/>
      <c r="H31" s="16"/>
      <c r="I31"/>
      <c r="J31"/>
      <c r="K31" s="16"/>
      <c r="L31" s="16"/>
      <c r="M31"/>
      <c r="N31"/>
      <c r="O31" s="16"/>
      <c r="P31" s="16"/>
      <c r="Q31" s="6"/>
      <c r="R31" s="16"/>
      <c r="S31" s="6"/>
      <c r="T31" s="16"/>
      <c r="U31" s="6"/>
      <c r="V31" s="16"/>
      <c r="W31" s="6"/>
      <c r="X31" s="16"/>
      <c r="Y31" s="6"/>
      <c r="Z31" s="16"/>
      <c r="AA31" s="6"/>
      <c r="AB31" s="17"/>
      <c r="AC31" s="6"/>
      <c r="AD31" s="17"/>
      <c r="AE31" s="6"/>
      <c r="AF31" s="17"/>
      <c r="AG31" s="6"/>
      <c r="AH31" s="17"/>
      <c r="AI31" s="6"/>
      <c r="AJ31" s="17"/>
      <c r="AK31" s="6"/>
      <c r="AL31" s="17"/>
      <c r="AM31" s="6"/>
      <c r="AN31" s="17"/>
      <c r="AO31" s="6"/>
      <c r="AP31" s="17"/>
    </row>
    <row r="32" spans="1:42" s="5" customFormat="1" ht="12.75">
      <c r="A32" s="5" t="s">
        <v>0</v>
      </c>
      <c r="B32" s="5">
        <v>28</v>
      </c>
      <c r="C32" s="5" t="s">
        <v>59</v>
      </c>
      <c r="D32" s="15">
        <v>0</v>
      </c>
      <c r="E32"/>
      <c r="F32"/>
      <c r="G32" s="16"/>
      <c r="H32" s="16"/>
      <c r="I32"/>
      <c r="J32"/>
      <c r="K32" s="16"/>
      <c r="L32" s="16"/>
      <c r="M32"/>
      <c r="N32"/>
      <c r="O32" s="16"/>
      <c r="P32" s="16"/>
      <c r="Q32" s="6"/>
      <c r="R32" s="16"/>
      <c r="S32" s="6"/>
      <c r="T32" s="16"/>
      <c r="U32" s="6"/>
      <c r="V32" s="16"/>
      <c r="W32" s="6"/>
      <c r="X32" s="16"/>
      <c r="Y32" s="6"/>
      <c r="Z32" s="16"/>
      <c r="AA32" s="6"/>
      <c r="AB32" s="17"/>
      <c r="AC32" s="6"/>
      <c r="AD32" s="17"/>
      <c r="AE32" s="6"/>
      <c r="AF32" s="17"/>
      <c r="AG32" s="6"/>
      <c r="AH32" s="17"/>
      <c r="AI32" s="6"/>
      <c r="AJ32" s="17"/>
      <c r="AK32" s="6"/>
      <c r="AL32" s="17"/>
      <c r="AM32" s="6"/>
      <c r="AN32" s="17"/>
      <c r="AO32" s="6"/>
      <c r="AP32" s="17"/>
    </row>
    <row r="33" spans="1:42" s="5" customFormat="1" ht="12.75">
      <c r="A33" s="5" t="s">
        <v>0</v>
      </c>
      <c r="B33" s="5">
        <v>29</v>
      </c>
      <c r="C33" s="5" t="s">
        <v>60</v>
      </c>
      <c r="D33" s="15">
        <v>0.01</v>
      </c>
      <c r="E33"/>
      <c r="F33"/>
      <c r="G33" s="16"/>
      <c r="H33" s="16"/>
      <c r="I33"/>
      <c r="J33"/>
      <c r="K33" s="16"/>
      <c r="L33" s="16"/>
      <c r="M33"/>
      <c r="N33"/>
      <c r="O33" s="16"/>
      <c r="P33" s="16"/>
      <c r="Q33" s="6"/>
      <c r="R33" s="16"/>
      <c r="S33" s="6"/>
      <c r="T33" s="16"/>
      <c r="U33" s="6"/>
      <c r="V33" s="16"/>
      <c r="W33" s="6"/>
      <c r="X33" s="16"/>
      <c r="Y33" s="6"/>
      <c r="Z33" s="16"/>
      <c r="AA33" s="6"/>
      <c r="AB33" s="17"/>
      <c r="AC33" s="6"/>
      <c r="AD33" s="17"/>
      <c r="AE33" s="6"/>
      <c r="AF33" s="17"/>
      <c r="AG33" s="6"/>
      <c r="AH33" s="17"/>
      <c r="AI33" s="6"/>
      <c r="AJ33" s="17"/>
      <c r="AK33" s="6"/>
      <c r="AL33" s="17"/>
      <c r="AM33" s="6"/>
      <c r="AN33" s="17"/>
      <c r="AO33" s="6"/>
      <c r="AP33" s="17"/>
    </row>
    <row r="34" spans="1:42" s="5" customFormat="1" ht="12.75">
      <c r="A34" s="5" t="s">
        <v>0</v>
      </c>
      <c r="B34" s="5">
        <v>30</v>
      </c>
      <c r="C34" s="5" t="s">
        <v>61</v>
      </c>
      <c r="D34" s="15">
        <v>0.01</v>
      </c>
      <c r="E34"/>
      <c r="F34"/>
      <c r="G34" s="16"/>
      <c r="H34" s="16"/>
      <c r="I34"/>
      <c r="J34"/>
      <c r="K34" s="16"/>
      <c r="L34" s="16"/>
      <c r="M34"/>
      <c r="N34"/>
      <c r="O34" s="16"/>
      <c r="P34" s="16"/>
      <c r="Q34" s="6"/>
      <c r="R34" s="16"/>
      <c r="S34" s="6"/>
      <c r="T34" s="16"/>
      <c r="U34" s="6"/>
      <c r="V34" s="16"/>
      <c r="W34" s="6"/>
      <c r="X34" s="16"/>
      <c r="Y34" s="6"/>
      <c r="Z34" s="16"/>
      <c r="AA34" s="6"/>
      <c r="AB34" s="17"/>
      <c r="AC34" s="6"/>
      <c r="AD34" s="17"/>
      <c r="AE34" s="6"/>
      <c r="AF34" s="17"/>
      <c r="AG34" s="6"/>
      <c r="AH34" s="17"/>
      <c r="AI34" s="6"/>
      <c r="AJ34" s="17"/>
      <c r="AK34" s="6"/>
      <c r="AL34" s="17"/>
      <c r="AM34" s="6"/>
      <c r="AN34" s="17"/>
      <c r="AO34" s="6"/>
      <c r="AP34" s="17"/>
    </row>
    <row r="35" spans="1:42" s="5" customFormat="1" ht="12.75">
      <c r="A35" s="5" t="s">
        <v>0</v>
      </c>
      <c r="B35" s="5">
        <v>31</v>
      </c>
      <c r="C35" s="5" t="s">
        <v>62</v>
      </c>
      <c r="D35" s="15">
        <v>0</v>
      </c>
      <c r="E35"/>
      <c r="F35"/>
      <c r="G35" s="16"/>
      <c r="H35" s="16"/>
      <c r="I35"/>
      <c r="J35"/>
      <c r="K35" s="16"/>
      <c r="L35" s="16"/>
      <c r="M35"/>
      <c r="N35"/>
      <c r="O35" s="16"/>
      <c r="P35" s="16"/>
      <c r="Q35" s="6"/>
      <c r="R35" s="16"/>
      <c r="S35" s="6"/>
      <c r="T35" s="16"/>
      <c r="U35" s="6"/>
      <c r="V35" s="16"/>
      <c r="W35" s="6"/>
      <c r="X35" s="16"/>
      <c r="Y35" s="6"/>
      <c r="Z35" s="16"/>
      <c r="AA35" s="6"/>
      <c r="AB35" s="17"/>
      <c r="AC35" s="6"/>
      <c r="AD35" s="17"/>
      <c r="AE35" s="6"/>
      <c r="AF35" s="17"/>
      <c r="AG35" s="6"/>
      <c r="AH35" s="17"/>
      <c r="AI35" s="6"/>
      <c r="AJ35" s="17"/>
      <c r="AK35" s="6"/>
      <c r="AL35" s="17"/>
      <c r="AM35" s="6"/>
      <c r="AN35" s="17"/>
      <c r="AO35" s="6"/>
      <c r="AP35" s="17"/>
    </row>
    <row r="36" spans="1:42" s="5" customFormat="1" ht="12.75">
      <c r="A36" s="5" t="s">
        <v>0</v>
      </c>
      <c r="B36" s="5">
        <v>32</v>
      </c>
      <c r="C36" s="5" t="s">
        <v>63</v>
      </c>
      <c r="D36" s="15">
        <v>0</v>
      </c>
      <c r="E36"/>
      <c r="F36"/>
      <c r="G36" s="16"/>
      <c r="H36" s="16"/>
      <c r="I36"/>
      <c r="J36"/>
      <c r="K36" s="16"/>
      <c r="L36" s="16"/>
      <c r="M36"/>
      <c r="N36"/>
      <c r="O36" s="16"/>
      <c r="P36" s="16"/>
      <c r="Q36" s="6"/>
      <c r="R36" s="16"/>
      <c r="S36" s="6"/>
      <c r="T36" s="16"/>
      <c r="U36" s="6"/>
      <c r="V36" s="16"/>
      <c r="W36" s="6"/>
      <c r="X36" s="16"/>
      <c r="Y36" s="6"/>
      <c r="Z36" s="16"/>
      <c r="AA36" s="6"/>
      <c r="AB36" s="17"/>
      <c r="AC36" s="6"/>
      <c r="AD36" s="17"/>
      <c r="AE36" s="6"/>
      <c r="AF36" s="17"/>
      <c r="AG36" s="6"/>
      <c r="AH36" s="17"/>
      <c r="AI36" s="6"/>
      <c r="AJ36" s="17"/>
      <c r="AK36" s="6"/>
      <c r="AL36" s="17"/>
      <c r="AM36" s="6"/>
      <c r="AN36" s="17"/>
      <c r="AO36" s="6"/>
      <c r="AP36" s="17"/>
    </row>
    <row r="37" spans="1:42" s="5" customFormat="1" ht="12.75">
      <c r="A37" s="5" t="s">
        <v>0</v>
      </c>
      <c r="B37" s="5">
        <v>33</v>
      </c>
      <c r="C37" s="5" t="s">
        <v>64</v>
      </c>
      <c r="D37" s="15">
        <v>0.001</v>
      </c>
      <c r="E37"/>
      <c r="F37"/>
      <c r="G37" s="16"/>
      <c r="H37" s="16"/>
      <c r="I37"/>
      <c r="J37"/>
      <c r="K37" s="16"/>
      <c r="L37" s="16"/>
      <c r="M37"/>
      <c r="N37"/>
      <c r="O37" s="16"/>
      <c r="P37" s="16"/>
      <c r="Q37" s="6"/>
      <c r="R37" s="16"/>
      <c r="S37" s="6"/>
      <c r="T37" s="16"/>
      <c r="U37" s="6"/>
      <c r="V37" s="16"/>
      <c r="W37" s="6"/>
      <c r="X37" s="16"/>
      <c r="Y37" s="6"/>
      <c r="Z37" s="16"/>
      <c r="AA37" s="6"/>
      <c r="AB37" s="17"/>
      <c r="AC37" s="6"/>
      <c r="AD37" s="17"/>
      <c r="AE37" s="6"/>
      <c r="AF37" s="17"/>
      <c r="AG37" s="6"/>
      <c r="AH37" s="17"/>
      <c r="AI37" s="6"/>
      <c r="AJ37" s="17"/>
      <c r="AK37" s="6"/>
      <c r="AL37" s="17"/>
      <c r="AM37" s="6"/>
      <c r="AN37" s="17"/>
      <c r="AO37" s="6"/>
      <c r="AP37" s="17"/>
    </row>
    <row r="38" spans="1:42" s="5" customFormat="1" ht="12.75">
      <c r="A38" s="5" t="s">
        <v>0</v>
      </c>
      <c r="B38" s="5">
        <v>34</v>
      </c>
      <c r="C38" s="5" t="s">
        <v>65</v>
      </c>
      <c r="D38" s="15"/>
      <c r="E38"/>
      <c r="F38"/>
      <c r="G38" s="16"/>
      <c r="H38" s="16"/>
      <c r="I38"/>
      <c r="J38"/>
      <c r="K38" s="16"/>
      <c r="L38" s="16"/>
      <c r="M38"/>
      <c r="N38"/>
      <c r="O38" s="16"/>
      <c r="P38" s="16"/>
      <c r="Q38" s="6"/>
      <c r="R38" s="16"/>
      <c r="S38" s="6"/>
      <c r="T38" s="16"/>
      <c r="U38" s="6"/>
      <c r="V38" s="16"/>
      <c r="W38" s="6"/>
      <c r="X38" s="16"/>
      <c r="Y38" s="6"/>
      <c r="Z38" s="16"/>
      <c r="AA38" s="6"/>
      <c r="AB38" s="17"/>
      <c r="AC38" s="6"/>
      <c r="AD38" s="17"/>
      <c r="AE38" s="6"/>
      <c r="AF38" s="17"/>
      <c r="AG38" s="6"/>
      <c r="AH38" s="17"/>
      <c r="AI38" s="6"/>
      <c r="AJ38" s="17"/>
      <c r="AK38" s="6"/>
      <c r="AL38" s="17"/>
      <c r="AM38" s="6"/>
      <c r="AN38" s="17"/>
      <c r="AO38" s="6"/>
      <c r="AP38" s="17"/>
    </row>
    <row r="39" spans="1:42" s="5" customFormat="1" ht="12.75">
      <c r="A39" s="5" t="s">
        <v>0</v>
      </c>
      <c r="B39" s="5">
        <v>35</v>
      </c>
      <c r="C39" s="5" t="s">
        <v>28</v>
      </c>
      <c r="D39" s="15"/>
      <c r="E39"/>
      <c r="F39" s="31">
        <v>0.08</v>
      </c>
      <c r="G39" s="16"/>
      <c r="H39" s="16"/>
      <c r="I39"/>
      <c r="J39" s="31">
        <v>0.09</v>
      </c>
      <c r="K39" s="16"/>
      <c r="L39" s="16"/>
      <c r="M39"/>
      <c r="N39" s="31">
        <v>0.25</v>
      </c>
      <c r="O39" s="16"/>
      <c r="P39" s="16"/>
      <c r="Q39" s="6"/>
      <c r="R39" s="16"/>
      <c r="S39" s="6"/>
      <c r="T39" s="16"/>
      <c r="U39" s="6"/>
      <c r="V39" s="16"/>
      <c r="W39" s="6"/>
      <c r="X39" s="16"/>
      <c r="Y39" s="6"/>
      <c r="Z39" s="16"/>
      <c r="AA39" s="6"/>
      <c r="AB39" s="17"/>
      <c r="AC39" s="6"/>
      <c r="AD39" s="17"/>
      <c r="AE39" s="6"/>
      <c r="AF39" s="17"/>
      <c r="AG39" s="6"/>
      <c r="AH39" s="17"/>
      <c r="AI39" s="6"/>
      <c r="AJ39" s="17"/>
      <c r="AK39" s="6"/>
      <c r="AL39" s="17"/>
      <c r="AM39" s="6"/>
      <c r="AN39" s="17"/>
      <c r="AO39" s="6"/>
      <c r="AP39" s="17"/>
    </row>
  </sheetData>
  <mergeCells count="3">
    <mergeCell ref="F2:H2"/>
    <mergeCell ref="J2:L2"/>
    <mergeCell ref="N2:P2"/>
  </mergeCells>
  <printOptions headings="1" horizontalCentered="1"/>
  <pageMargins left="0.25" right="0.25" top="0.5" bottom="0.5" header="0.25" footer="0.25"/>
  <pageSetup horizontalDpi="1200" verticalDpi="1200" orientation="landscape" pageOrder="overThenDown"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Bruce Springsteen</cp:lastModifiedBy>
  <cp:lastPrinted>2004-02-25T18:33:26Z</cp:lastPrinted>
  <dcterms:created xsi:type="dcterms:W3CDTF">2002-05-23T17:35:43Z</dcterms:created>
  <dcterms:modified xsi:type="dcterms:W3CDTF">2004-02-25T18:33:34Z</dcterms:modified>
  <cp:category/>
  <cp:version/>
  <cp:contentType/>
  <cp:contentStatus/>
</cp:coreProperties>
</file>