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dd" sheetId="1" r:id="rId1"/>
    <sheet name="Summary" sheetId="2" r:id="rId2"/>
  </sheets>
  <definedNames>
    <definedName name="_xlnm.Print_Area" localSheetId="0">'Add'!$A$1:$N$30</definedName>
    <definedName name="_xlnm.Print_Area" localSheetId="1">'Summary'!$A$1:$J$70</definedName>
  </definedNames>
  <calcPr fullCalcOnLoad="1"/>
</workbook>
</file>

<file path=xl/sharedStrings.xml><?xml version="1.0" encoding="utf-8"?>
<sst xmlns="http://schemas.openxmlformats.org/spreadsheetml/2006/main" count="107" uniqueCount="97">
  <si>
    <t>Initial Staff Training ($)</t>
  </si>
  <si>
    <t>Other ($)</t>
  </si>
  <si>
    <t>Capital Costs</t>
  </si>
  <si>
    <t>Annual Operating Costs</t>
  </si>
  <si>
    <t>Materials and Supplies ($)</t>
  </si>
  <si>
    <t>Transportation ($)</t>
  </si>
  <si>
    <t>Ongoing Staff Training ($)</t>
  </si>
  <si>
    <t>Ongoing Promotion and Education ($)</t>
  </si>
  <si>
    <t>Material Being Reduced</t>
  </si>
  <si>
    <t>Avoided Waste Removal Costs</t>
  </si>
  <si>
    <t>Avoided Purchasing Costs</t>
  </si>
  <si>
    <t>Sale of recyclable materials ($)</t>
  </si>
  <si>
    <t>Sale of items in a materials exchange ($)</t>
  </si>
  <si>
    <t>Sale of compost ($)</t>
  </si>
  <si>
    <t>Annual Revenues (If applicable)</t>
  </si>
  <si>
    <t>Waste Reduction Option 1</t>
  </si>
  <si>
    <t>Waste Reduction Option 2</t>
  </si>
  <si>
    <t>Waste Reduction Option 3</t>
  </si>
  <si>
    <t>Waste Reduction Option 4</t>
  </si>
  <si>
    <t>Brief Description of Waste Reduction Option</t>
  </si>
  <si>
    <t>Waste Reduction Option 5</t>
  </si>
  <si>
    <t>Waste Reduction Option 6</t>
  </si>
  <si>
    <t>Waste Reduction Option 7</t>
  </si>
  <si>
    <t>Total Capital Costs</t>
  </si>
  <si>
    <t>Annual Avoided Purchasing Costs</t>
  </si>
  <si>
    <t>Annual Avoided Removal Costs</t>
  </si>
  <si>
    <t>Annual Revenues</t>
  </si>
  <si>
    <t>Total Annual Savings</t>
  </si>
  <si>
    <t>Annual Net Costs or Savings</t>
  </si>
  <si>
    <t>Summary of Economic Feasibility</t>
  </si>
  <si>
    <t>Unit Price ($/unit)</t>
  </si>
  <si>
    <t>Initial Promotional and Educational Materials ($)</t>
  </si>
  <si>
    <t>Example</t>
  </si>
  <si>
    <t>Recycling Boxes</t>
  </si>
  <si>
    <t>Waste Removal Cost ($/ton)</t>
  </si>
  <si>
    <t>storage containers, baler</t>
  </si>
  <si>
    <t>Total Cost of Equipment ($)</t>
  </si>
  <si>
    <t>Waste Feasibility</t>
  </si>
  <si>
    <t>Payback Period (years)</t>
  </si>
  <si>
    <r>
      <t xml:space="preserve">List Equipment to Purchase </t>
    </r>
    <r>
      <rPr>
        <sz val="10"/>
        <rFont val="Times New Roman"/>
        <family val="1"/>
      </rPr>
      <t>(e.g., baler, containers)</t>
    </r>
  </si>
  <si>
    <r>
      <t xml:space="preserve">Facility/Storage Preparation ($) </t>
    </r>
    <r>
      <rPr>
        <sz val="10"/>
        <rFont val="Times New Roman"/>
        <family val="1"/>
      </rPr>
      <t xml:space="preserve">(e.g., grading a site for composting) </t>
    </r>
  </si>
  <si>
    <r>
      <t xml:space="preserve">Installation / Utility Connection ($) </t>
    </r>
    <r>
      <rPr>
        <sz val="10"/>
        <rFont val="Times New Roman"/>
        <family val="1"/>
      </rPr>
      <t>(for equipment such as compactors)</t>
    </r>
  </si>
  <si>
    <r>
      <t>Operation &amp; Maintenance ($)</t>
    </r>
    <r>
      <rPr>
        <sz val="10"/>
        <rFont val="Times New Roman"/>
        <family val="1"/>
      </rPr>
      <t xml:space="preserve"> (e.g., labor, equipment, storage space, service contracts, utility charges)</t>
    </r>
  </si>
  <si>
    <r>
      <t>Amount of Waste Prevented (units/yr)</t>
    </r>
    <r>
      <rPr>
        <sz val="10"/>
        <rFont val="Times New Roman"/>
        <family val="1"/>
      </rPr>
      <t xml:space="preserve"> (In same unit of measure as the unit price)</t>
    </r>
  </si>
  <si>
    <t> </t>
  </si>
  <si>
    <t>Paper (type unknown)*</t>
  </si>
  <si>
    <t>Corrugated</t>
  </si>
  <si>
    <t>Kraft paper*</t>
  </si>
  <si>
    <t>Boxboard*</t>
  </si>
  <si>
    <t>High Grade Paper</t>
  </si>
  <si>
    <t>Newspaper</t>
  </si>
  <si>
    <t>Coated paper*</t>
  </si>
  <si>
    <t>Mixed paper*</t>
  </si>
  <si>
    <t>Metal (type unknown)*</t>
  </si>
  <si>
    <t>Aluminum Cans</t>
  </si>
  <si>
    <t>Other Aluminum*</t>
  </si>
  <si>
    <t>Other Non-Ferrous Metals*</t>
  </si>
  <si>
    <t>Steel Cans</t>
  </si>
  <si>
    <t>Other Steel*</t>
  </si>
  <si>
    <t>Other Ferrous Metals*</t>
  </si>
  <si>
    <t>Mixed Metals*</t>
  </si>
  <si>
    <t>Plastic (resin unknown)*</t>
  </si>
  <si>
    <t>PET</t>
  </si>
  <si>
    <t>HDPE</t>
  </si>
  <si>
    <t>LDPE</t>
  </si>
  <si>
    <t>PVC/Vinyl*</t>
  </si>
  <si>
    <t>Polypropylene*</t>
  </si>
  <si>
    <t>Polystyrene*</t>
  </si>
  <si>
    <t>Other plastic (resin known, but not 41-46)*</t>
  </si>
  <si>
    <t>Mixed plastics*</t>
  </si>
  <si>
    <t>Organics (type unknown)*</t>
  </si>
  <si>
    <t>Leaves/Brush*</t>
  </si>
  <si>
    <t>Grass*</t>
  </si>
  <si>
    <t>Other Yard Waste*</t>
  </si>
  <si>
    <t>Food</t>
  </si>
  <si>
    <t>Mixed organics*</t>
  </si>
  <si>
    <t>Glass</t>
  </si>
  <si>
    <t>Wood</t>
  </si>
  <si>
    <t>Textiles*</t>
  </si>
  <si>
    <t>Rubber**</t>
  </si>
  <si>
    <t>Sand/Soil/Dirt**</t>
  </si>
  <si>
    <t>Concrete/Cement**</t>
  </si>
  <si>
    <t>Ink**</t>
  </si>
  <si>
    <t>Paint**</t>
  </si>
  <si>
    <t>Glue/Adhesive**</t>
  </si>
  <si>
    <t>Oil</t>
  </si>
  <si>
    <t>Batteries**</t>
  </si>
  <si>
    <t>Porcelain**</t>
  </si>
  <si>
    <t>Fiberglass**</t>
  </si>
  <si>
    <t>Construction/Demolition Debris**</t>
  </si>
  <si>
    <t>Leather**</t>
  </si>
  <si>
    <t>Various/general materials**</t>
  </si>
  <si>
    <r>
      <t>Instructions: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Please fill out a column for each waste reduction option under consideration. Then click on the "Summary" tab at the bottom to view a summary report of the economic feasibility of each option.</t>
    </r>
  </si>
  <si>
    <t>Total Annual Saving and Annual Net Costs or Savings by Option</t>
  </si>
  <si>
    <t>Payback Period (years) by Option</t>
  </si>
  <si>
    <t>Amount of Material Recycled or Waste Prevented (lbs/yr)</t>
  </si>
  <si>
    <t>Total Annual Operating Costs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</si>
</sst>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0;\+\-;;@"/>
    <numFmt numFmtId="166" formatCode="0;\-;@"/>
    <numFmt numFmtId="167" formatCode="0;\=\'\-\';@"/>
  </numFmts>
  <fonts count="18">
    <font>
      <sz val="10"/>
      <name val="Arial"/>
      <family val="0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sz val="12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b/>
      <sz val="10.75"/>
      <name val="Arial"/>
      <family val="0"/>
    </font>
    <font>
      <b/>
      <sz val="12"/>
      <name val="Times New Roman"/>
      <family val="1"/>
    </font>
    <font>
      <b/>
      <sz val="8.75"/>
      <name val="Arial"/>
      <family val="2"/>
    </font>
    <font>
      <b/>
      <sz val="11.5"/>
      <name val="Arial"/>
      <family val="2"/>
    </font>
    <font>
      <sz val="9.5"/>
      <name val="Arial"/>
      <family val="2"/>
    </font>
    <font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left" wrapText="1"/>
      <protection locked="0"/>
    </xf>
    <xf numFmtId="44" fontId="2" fillId="3" borderId="6" xfId="0" applyNumberFormat="1" applyFont="1" applyFill="1" applyBorder="1" applyAlignment="1">
      <alignment wrapText="1"/>
    </xf>
    <xf numFmtId="44" fontId="2" fillId="0" borderId="10" xfId="0" applyNumberFormat="1" applyFont="1" applyFill="1" applyBorder="1" applyAlignment="1" applyProtection="1">
      <alignment wrapText="1"/>
      <protection locked="0"/>
    </xf>
    <xf numFmtId="44" fontId="2" fillId="0" borderId="6" xfId="0" applyNumberFormat="1" applyFont="1" applyFill="1" applyBorder="1" applyAlignment="1" applyProtection="1">
      <alignment wrapText="1"/>
      <protection locked="0"/>
    </xf>
    <xf numFmtId="44" fontId="2" fillId="0" borderId="8" xfId="0" applyNumberFormat="1" applyFont="1" applyFill="1" applyBorder="1" applyAlignment="1" applyProtection="1">
      <alignment wrapText="1"/>
      <protection locked="0"/>
    </xf>
    <xf numFmtId="44" fontId="2" fillId="3" borderId="7" xfId="0" applyNumberFormat="1" applyFont="1" applyFill="1" applyBorder="1" applyAlignment="1">
      <alignment wrapText="1"/>
    </xf>
    <xf numFmtId="44" fontId="2" fillId="0" borderId="11" xfId="0" applyNumberFormat="1" applyFont="1" applyFill="1" applyBorder="1" applyAlignment="1" applyProtection="1">
      <alignment wrapText="1"/>
      <protection locked="0"/>
    </xf>
    <xf numFmtId="44" fontId="2" fillId="0" borderId="7" xfId="0" applyNumberFormat="1" applyFont="1" applyFill="1" applyBorder="1" applyAlignment="1" applyProtection="1">
      <alignment wrapText="1"/>
      <protection locked="0"/>
    </xf>
    <xf numFmtId="44" fontId="2" fillId="0" borderId="12" xfId="0" applyNumberFormat="1" applyFont="1" applyFill="1" applyBorder="1" applyAlignment="1" applyProtection="1">
      <alignment wrapText="1"/>
      <protection locked="0"/>
    </xf>
    <xf numFmtId="44" fontId="2" fillId="3" borderId="13" xfId="0" applyNumberFormat="1" applyFont="1" applyFill="1" applyBorder="1" applyAlignment="1">
      <alignment wrapText="1"/>
    </xf>
    <xf numFmtId="44" fontId="2" fillId="0" borderId="14" xfId="0" applyNumberFormat="1" applyFont="1" applyFill="1" applyBorder="1" applyAlignment="1" applyProtection="1">
      <alignment wrapText="1"/>
      <protection locked="0"/>
    </xf>
    <xf numFmtId="44" fontId="2" fillId="0" borderId="13" xfId="0" applyNumberFormat="1" applyFont="1" applyFill="1" applyBorder="1" applyAlignment="1" applyProtection="1">
      <alignment wrapText="1"/>
      <protection locked="0"/>
    </xf>
    <xf numFmtId="44" fontId="2" fillId="0" borderId="15" xfId="0" applyNumberFormat="1" applyFont="1" applyFill="1" applyBorder="1" applyAlignment="1" applyProtection="1">
      <alignment wrapText="1"/>
      <protection locked="0"/>
    </xf>
    <xf numFmtId="3" fontId="2" fillId="3" borderId="13" xfId="0" applyNumberFormat="1" applyFont="1" applyFill="1" applyBorder="1" applyAlignment="1">
      <alignment wrapText="1"/>
    </xf>
    <xf numFmtId="0" fontId="2" fillId="0" borderId="14" xfId="0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>
      <alignment wrapText="1"/>
    </xf>
    <xf numFmtId="0" fontId="2" fillId="3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7" fillId="2" borderId="18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4" fontId="2" fillId="3" borderId="6" xfId="0" applyNumberFormat="1" applyFont="1" applyFill="1" applyBorder="1" applyAlignment="1">
      <alignment/>
    </xf>
    <xf numFmtId="44" fontId="2" fillId="3" borderId="22" xfId="0" applyNumberFormat="1" applyFont="1" applyFill="1" applyBorder="1" applyAlignment="1">
      <alignment/>
    </xf>
    <xf numFmtId="44" fontId="2" fillId="3" borderId="13" xfId="0" applyNumberFormat="1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164" fontId="2" fillId="3" borderId="6" xfId="0" applyNumberFormat="1" applyFont="1" applyFill="1" applyBorder="1" applyAlignment="1">
      <alignment horizontal="right" wrapText="1"/>
    </xf>
    <xf numFmtId="0" fontId="0" fillId="0" borderId="0" xfId="0" applyFont="1" applyAlignment="1" applyProtection="1">
      <alignment/>
      <protection hidden="1" locked="0"/>
    </xf>
    <xf numFmtId="0" fontId="0" fillId="4" borderId="3" xfId="0" applyFont="1" applyFill="1" applyBorder="1" applyAlignment="1" applyProtection="1">
      <alignment horizontal="center" wrapText="1"/>
      <protection/>
    </xf>
    <xf numFmtId="0" fontId="0" fillId="4" borderId="21" xfId="0" applyFont="1" applyFill="1" applyBorder="1" applyAlignment="1" applyProtection="1">
      <alignment horizontal="center" wrapText="1"/>
      <protection/>
    </xf>
    <xf numFmtId="0" fontId="2" fillId="3" borderId="23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/>
    </xf>
    <xf numFmtId="0" fontId="6" fillId="5" borderId="24" xfId="0" applyFont="1" applyFill="1" applyBorder="1" applyAlignment="1">
      <alignment/>
    </xf>
    <xf numFmtId="0" fontId="5" fillId="5" borderId="25" xfId="0" applyFont="1" applyFill="1" applyBorder="1" applyAlignment="1">
      <alignment horizontal="center" wrapText="1"/>
    </xf>
    <xf numFmtId="0" fontId="5" fillId="5" borderId="26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/>
    </xf>
    <xf numFmtId="0" fontId="4" fillId="5" borderId="27" xfId="0" applyFont="1" applyFill="1" applyBorder="1" applyAlignment="1">
      <alignment wrapText="1"/>
    </xf>
    <xf numFmtId="0" fontId="5" fillId="5" borderId="6" xfId="0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1875"/>
          <c:w val="0.919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Total Annual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Summary!$B$2:$I$2</c:f>
              <c:strCache/>
            </c:strRef>
          </c:cat>
          <c:val>
            <c:numRef>
              <c:f>Summary!$B$9:$I$9</c:f>
              <c:numCache/>
            </c:numRef>
          </c:val>
        </c:ser>
        <c:ser>
          <c:idx val="1"/>
          <c:order val="1"/>
          <c:tx>
            <c:strRef>
              <c:f>Summary!$A$10</c:f>
              <c:strCache>
                <c:ptCount val="1"/>
                <c:pt idx="0">
                  <c:v>Annual Net Costs or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Summary!$B$2:$I$2</c:f>
              <c:strCache/>
            </c:strRef>
          </c:cat>
          <c:val>
            <c:numRef>
              <c:f>Summary!$B$10:$I$10</c:f>
              <c:numCache/>
            </c:numRef>
          </c:val>
        </c:ser>
        <c:axId val="18137158"/>
        <c:axId val="29016695"/>
      </c:barChart>
      <c:catAx>
        <c:axId val="1813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Options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delete val="0"/>
        <c:numFmt formatCode="General" sourceLinked="1"/>
        <c:majorTickMark val="none"/>
        <c:minorTickMark val="cross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16695"/>
        <c:crosses val="autoZero"/>
        <c:auto val="1"/>
        <c:lblOffset val="100"/>
        <c:noMultiLvlLbl val="0"/>
      </c:catAx>
      <c:valAx>
        <c:axId val="290166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37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"/>
          <c:y val="0.94275"/>
          <c:w val="0.34675"/>
          <c:h val="0.0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75"/>
          <c:y val="0.023"/>
          <c:w val="0.8732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Summary!$B$2:$I$2</c:f>
              <c:strCache/>
            </c:strRef>
          </c:cat>
          <c:val>
            <c:numRef>
              <c:f>Summary!$B$11:$I$11</c:f>
              <c:numCache/>
            </c:numRef>
          </c:val>
        </c:ser>
        <c:axId val="59823664"/>
        <c:axId val="1542065"/>
      </c:barChart>
      <c:catAx>
        <c:axId val="5982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Options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delete val="1"/>
        <c:majorTickMark val="out"/>
        <c:minorTickMark val="none"/>
        <c:tickLblPos val="nextTo"/>
        <c:crossAx val="1542065"/>
        <c:crosses val="autoZero"/>
        <c:auto val="1"/>
        <c:lblOffset val="100"/>
        <c:noMultiLvlLbl val="0"/>
      </c:catAx>
      <c:valAx>
        <c:axId val="1542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823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10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9525" y="4562475"/>
        <a:ext cx="125825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</xdr:rowOff>
    </xdr:from>
    <xdr:to>
      <xdr:col>9</xdr:col>
      <xdr:colOff>152400</xdr:colOff>
      <xdr:row>69</xdr:row>
      <xdr:rowOff>152400</xdr:rowOff>
    </xdr:to>
    <xdr:graphicFrame>
      <xdr:nvGraphicFramePr>
        <xdr:cNvPr id="2" name="Chart 3"/>
        <xdr:cNvGraphicFramePr/>
      </xdr:nvGraphicFramePr>
      <xdr:xfrm>
        <a:off x="0" y="10296525"/>
        <a:ext cx="125825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85" zoomScaleNormal="85" workbookViewId="0" topLeftCell="F1">
      <selection activeCell="F1" sqref="F1:N1"/>
    </sheetView>
  </sheetViews>
  <sheetFormatPr defaultColWidth="9.140625" defaultRowHeight="12.75"/>
  <cols>
    <col min="1" max="4" width="0" style="1" hidden="1" customWidth="1"/>
    <col min="5" max="5" width="13.140625" style="1" hidden="1" customWidth="1"/>
    <col min="6" max="6" width="38.57421875" style="1" customWidth="1"/>
    <col min="7" max="7" width="19.8515625" style="1" customWidth="1"/>
    <col min="8" max="14" width="19.7109375" style="1" customWidth="1"/>
    <col min="15" max="15" width="2.8515625" style="1" customWidth="1"/>
    <col min="16" max="16384" width="9.140625" style="1" customWidth="1"/>
  </cols>
  <sheetData>
    <row r="1" spans="1:15" ht="30" customHeight="1" thickBot="1">
      <c r="A1" s="49">
        <v>1</v>
      </c>
      <c r="B1" s="49" t="s">
        <v>44</v>
      </c>
      <c r="C1" s="49"/>
      <c r="D1" s="49"/>
      <c r="E1" s="49"/>
      <c r="F1" s="64" t="s">
        <v>37</v>
      </c>
      <c r="G1" s="65"/>
      <c r="H1" s="65"/>
      <c r="I1" s="65"/>
      <c r="J1" s="65"/>
      <c r="K1" s="65"/>
      <c r="L1" s="65"/>
      <c r="M1" s="65"/>
      <c r="N1" s="66"/>
      <c r="O1" s="54"/>
    </row>
    <row r="2" spans="1:15" ht="45" customHeight="1">
      <c r="A2" s="49">
        <f>A1+1</f>
        <v>2</v>
      </c>
      <c r="B2" s="49" t="s">
        <v>45</v>
      </c>
      <c r="C2" s="49"/>
      <c r="D2" s="49"/>
      <c r="E2" s="49"/>
      <c r="F2" s="70" t="s">
        <v>92</v>
      </c>
      <c r="G2" s="71"/>
      <c r="H2" s="71"/>
      <c r="I2" s="71"/>
      <c r="J2" s="71"/>
      <c r="K2" s="71"/>
      <c r="L2" s="71"/>
      <c r="M2" s="2"/>
      <c r="N2" s="3"/>
      <c r="O2" s="54"/>
    </row>
    <row r="3" spans="1:15" s="4" customFormat="1" ht="30" customHeight="1">
      <c r="A3" s="49">
        <f aca="true" t="shared" si="0" ref="A3:A48">A2+1</f>
        <v>3</v>
      </c>
      <c r="B3" s="49" t="s">
        <v>46</v>
      </c>
      <c r="C3" s="49"/>
      <c r="D3" s="49"/>
      <c r="E3" s="49"/>
      <c r="F3" s="61"/>
      <c r="G3" s="62" t="s">
        <v>32</v>
      </c>
      <c r="H3" s="62" t="s">
        <v>15</v>
      </c>
      <c r="I3" s="62" t="s">
        <v>16</v>
      </c>
      <c r="J3" s="62" t="s">
        <v>17</v>
      </c>
      <c r="K3" s="62" t="s">
        <v>18</v>
      </c>
      <c r="L3" s="62" t="s">
        <v>20</v>
      </c>
      <c r="M3" s="62" t="s">
        <v>21</v>
      </c>
      <c r="N3" s="63" t="s">
        <v>22</v>
      </c>
      <c r="O3" s="55"/>
    </row>
    <row r="4" spans="1:15" s="4" customFormat="1" ht="29.25">
      <c r="A4" s="49">
        <f t="shared" si="0"/>
        <v>4</v>
      </c>
      <c r="B4" s="49" t="s">
        <v>47</v>
      </c>
      <c r="C4" s="49"/>
      <c r="D4" s="49"/>
      <c r="E4" s="49"/>
      <c r="F4" s="11" t="s">
        <v>19</v>
      </c>
      <c r="G4" s="12" t="s">
        <v>33</v>
      </c>
      <c r="H4" s="14"/>
      <c r="I4" s="14"/>
      <c r="J4" s="14"/>
      <c r="K4" s="14"/>
      <c r="L4" s="14"/>
      <c r="M4" s="14"/>
      <c r="N4" s="15"/>
      <c r="O4" s="55"/>
    </row>
    <row r="5" spans="1:15" s="4" customFormat="1" ht="30" customHeight="1" thickBot="1">
      <c r="A5" s="49">
        <f t="shared" si="0"/>
        <v>5</v>
      </c>
      <c r="B5" s="49" t="s">
        <v>48</v>
      </c>
      <c r="C5" s="49"/>
      <c r="D5" s="49"/>
      <c r="E5" s="49"/>
      <c r="F5" s="39" t="s">
        <v>8</v>
      </c>
      <c r="G5" s="13"/>
      <c r="H5" s="16"/>
      <c r="I5" s="16"/>
      <c r="J5" s="16"/>
      <c r="K5" s="16"/>
      <c r="L5" s="16"/>
      <c r="M5" s="16"/>
      <c r="N5" s="17"/>
      <c r="O5" s="55"/>
    </row>
    <row r="6" spans="1:15" s="4" customFormat="1" ht="30" customHeight="1" thickBot="1">
      <c r="A6" s="49">
        <f t="shared" si="0"/>
        <v>6</v>
      </c>
      <c r="B6" s="49" t="s">
        <v>49</v>
      </c>
      <c r="C6" s="49"/>
      <c r="D6" s="49"/>
      <c r="E6" s="49"/>
      <c r="F6" s="64" t="s">
        <v>2</v>
      </c>
      <c r="G6" s="65"/>
      <c r="H6" s="65"/>
      <c r="I6" s="65"/>
      <c r="J6" s="65"/>
      <c r="K6" s="65"/>
      <c r="L6" s="65"/>
      <c r="M6" s="65"/>
      <c r="N6" s="66"/>
      <c r="O6" s="55"/>
    </row>
    <row r="7" spans="1:15" s="4" customFormat="1" ht="45" customHeight="1">
      <c r="A7" s="49">
        <f t="shared" si="0"/>
        <v>7</v>
      </c>
      <c r="B7" s="49" t="s">
        <v>50</v>
      </c>
      <c r="C7" s="49"/>
      <c r="D7" s="49"/>
      <c r="E7" s="49"/>
      <c r="F7" s="40" t="s">
        <v>39</v>
      </c>
      <c r="G7" s="35" t="s">
        <v>35</v>
      </c>
      <c r="H7" s="36"/>
      <c r="I7" s="37"/>
      <c r="J7" s="37"/>
      <c r="K7" s="37"/>
      <c r="L7" s="37"/>
      <c r="M7" s="37"/>
      <c r="N7" s="38"/>
      <c r="O7" s="55"/>
    </row>
    <row r="8" spans="1:15" s="4" customFormat="1" ht="30" customHeight="1">
      <c r="A8" s="49">
        <f t="shared" si="0"/>
        <v>8</v>
      </c>
      <c r="B8" s="49" t="s">
        <v>51</v>
      </c>
      <c r="C8" s="49"/>
      <c r="D8" s="49"/>
      <c r="E8" s="49"/>
      <c r="F8" s="41" t="s">
        <v>36</v>
      </c>
      <c r="G8" s="18">
        <v>1400</v>
      </c>
      <c r="H8" s="19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0</v>
      </c>
      <c r="O8" s="55"/>
    </row>
    <row r="9" spans="1:15" s="4" customFormat="1" ht="30" customHeight="1">
      <c r="A9" s="49">
        <f t="shared" si="0"/>
        <v>9</v>
      </c>
      <c r="B9" s="49" t="s">
        <v>52</v>
      </c>
      <c r="C9" s="49">
        <v>3</v>
      </c>
      <c r="D9" s="49"/>
      <c r="E9" s="50" t="str">
        <f aca="true" t="shared" si="1" ref="E9:E23">VLOOKUP(C9,$A$1:$B$48,2)</f>
        <v>Corrugated</v>
      </c>
      <c r="F9" s="6" t="s">
        <v>40</v>
      </c>
      <c r="G9" s="18"/>
      <c r="H9" s="19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0</v>
      </c>
      <c r="O9" s="55"/>
    </row>
    <row r="10" spans="1:15" s="4" customFormat="1" ht="45" customHeight="1">
      <c r="A10" s="49">
        <f t="shared" si="0"/>
        <v>10</v>
      </c>
      <c r="B10" s="49" t="s">
        <v>53</v>
      </c>
      <c r="C10" s="49">
        <v>1</v>
      </c>
      <c r="D10" s="49"/>
      <c r="E10" s="50" t="str">
        <f t="shared" si="1"/>
        <v> </v>
      </c>
      <c r="F10" s="6" t="s">
        <v>41</v>
      </c>
      <c r="G10" s="18">
        <v>200</v>
      </c>
      <c r="H10" s="19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0</v>
      </c>
      <c r="O10" s="55"/>
    </row>
    <row r="11" spans="1:15" s="4" customFormat="1" ht="30" customHeight="1">
      <c r="A11" s="49">
        <f t="shared" si="0"/>
        <v>11</v>
      </c>
      <c r="B11" s="49" t="s">
        <v>54</v>
      </c>
      <c r="C11" s="49">
        <v>1</v>
      </c>
      <c r="D11" s="49"/>
      <c r="E11" s="50" t="str">
        <f t="shared" si="1"/>
        <v> </v>
      </c>
      <c r="F11" s="6" t="s">
        <v>0</v>
      </c>
      <c r="G11" s="18">
        <v>270</v>
      </c>
      <c r="H11" s="19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  <c r="O11" s="55"/>
    </row>
    <row r="12" spans="1:15" s="4" customFormat="1" ht="29.25">
      <c r="A12" s="49">
        <f t="shared" si="0"/>
        <v>12</v>
      </c>
      <c r="B12" s="49" t="s">
        <v>55</v>
      </c>
      <c r="C12" s="49">
        <v>1</v>
      </c>
      <c r="D12" s="49"/>
      <c r="E12" s="50" t="str">
        <f t="shared" si="1"/>
        <v> </v>
      </c>
      <c r="F12" s="6" t="s">
        <v>31</v>
      </c>
      <c r="G12" s="18">
        <v>200</v>
      </c>
      <c r="H12" s="19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0</v>
      </c>
      <c r="O12" s="55"/>
    </row>
    <row r="13" spans="1:15" s="4" customFormat="1" ht="30" customHeight="1" thickBot="1">
      <c r="A13" s="49">
        <f t="shared" si="0"/>
        <v>13</v>
      </c>
      <c r="B13" s="49" t="s">
        <v>56</v>
      </c>
      <c r="C13" s="49">
        <v>1</v>
      </c>
      <c r="D13" s="49"/>
      <c r="E13" s="50" t="str">
        <f t="shared" si="1"/>
        <v> </v>
      </c>
      <c r="F13" s="42" t="s">
        <v>1</v>
      </c>
      <c r="G13" s="22"/>
      <c r="H13" s="23"/>
      <c r="I13" s="24"/>
      <c r="J13" s="24"/>
      <c r="K13" s="24"/>
      <c r="L13" s="24"/>
      <c r="M13" s="24"/>
      <c r="N13" s="25"/>
      <c r="O13" s="55"/>
    </row>
    <row r="14" spans="1:15" s="4" customFormat="1" ht="30" customHeight="1" thickBot="1">
      <c r="A14" s="49">
        <f t="shared" si="0"/>
        <v>14</v>
      </c>
      <c r="B14" s="49" t="s">
        <v>57</v>
      </c>
      <c r="C14" s="49">
        <v>1</v>
      </c>
      <c r="D14" s="49"/>
      <c r="E14" s="50" t="str">
        <f t="shared" si="1"/>
        <v> </v>
      </c>
      <c r="F14" s="64" t="s">
        <v>3</v>
      </c>
      <c r="G14" s="65"/>
      <c r="H14" s="65"/>
      <c r="I14" s="65"/>
      <c r="J14" s="65"/>
      <c r="K14" s="65"/>
      <c r="L14" s="65"/>
      <c r="M14" s="65"/>
      <c r="N14" s="66"/>
      <c r="O14" s="55"/>
    </row>
    <row r="15" spans="1:15" s="4" customFormat="1" ht="30" customHeight="1">
      <c r="A15" s="49">
        <f t="shared" si="0"/>
        <v>15</v>
      </c>
      <c r="B15" s="49" t="s">
        <v>58</v>
      </c>
      <c r="C15" s="49">
        <v>1</v>
      </c>
      <c r="D15" s="49"/>
      <c r="E15" s="50" t="str">
        <f t="shared" si="1"/>
        <v> </v>
      </c>
      <c r="F15" s="10" t="s">
        <v>4</v>
      </c>
      <c r="G15" s="26">
        <v>300</v>
      </c>
      <c r="H15" s="27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55"/>
    </row>
    <row r="16" spans="1:15" s="4" customFormat="1" ht="45" customHeight="1">
      <c r="A16" s="49">
        <f t="shared" si="0"/>
        <v>16</v>
      </c>
      <c r="B16" s="49" t="s">
        <v>59</v>
      </c>
      <c r="C16" s="49">
        <v>1</v>
      </c>
      <c r="D16" s="49"/>
      <c r="E16" s="50" t="str">
        <f t="shared" si="1"/>
        <v> </v>
      </c>
      <c r="F16" s="11" t="s">
        <v>42</v>
      </c>
      <c r="G16" s="18">
        <v>500</v>
      </c>
      <c r="H16" s="19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  <c r="O16" s="55"/>
    </row>
    <row r="17" spans="1:15" s="4" customFormat="1" ht="30" customHeight="1">
      <c r="A17" s="49">
        <f t="shared" si="0"/>
        <v>17</v>
      </c>
      <c r="B17" s="49" t="s">
        <v>60</v>
      </c>
      <c r="C17" s="49">
        <v>1</v>
      </c>
      <c r="D17" s="49"/>
      <c r="E17" s="50" t="str">
        <f t="shared" si="1"/>
        <v> </v>
      </c>
      <c r="F17" s="11" t="s">
        <v>5</v>
      </c>
      <c r="G17" s="18"/>
      <c r="H17" s="19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0</v>
      </c>
      <c r="O17" s="55"/>
    </row>
    <row r="18" spans="1:15" s="4" customFormat="1" ht="30" customHeight="1">
      <c r="A18" s="49">
        <f t="shared" si="0"/>
        <v>18</v>
      </c>
      <c r="B18" s="49" t="s">
        <v>61</v>
      </c>
      <c r="C18" s="49">
        <v>1</v>
      </c>
      <c r="D18" s="49"/>
      <c r="E18" s="50" t="str">
        <f t="shared" si="1"/>
        <v> </v>
      </c>
      <c r="F18" s="11" t="s">
        <v>6</v>
      </c>
      <c r="G18" s="18">
        <v>270</v>
      </c>
      <c r="H18" s="19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  <c r="O18" s="55"/>
    </row>
    <row r="19" spans="1:15" s="4" customFormat="1" ht="30" customHeight="1">
      <c r="A19" s="49">
        <f t="shared" si="0"/>
        <v>19</v>
      </c>
      <c r="B19" s="49" t="s">
        <v>62</v>
      </c>
      <c r="C19" s="49">
        <v>1</v>
      </c>
      <c r="D19" s="49"/>
      <c r="E19" s="50" t="str">
        <f t="shared" si="1"/>
        <v> </v>
      </c>
      <c r="F19" s="11" t="s">
        <v>7</v>
      </c>
      <c r="G19" s="18">
        <v>200</v>
      </c>
      <c r="H19" s="19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  <c r="O19" s="55"/>
    </row>
    <row r="20" spans="1:15" s="4" customFormat="1" ht="30" customHeight="1" thickBot="1">
      <c r="A20" s="49">
        <f t="shared" si="0"/>
        <v>20</v>
      </c>
      <c r="B20" s="49" t="s">
        <v>63</v>
      </c>
      <c r="C20" s="49">
        <v>1</v>
      </c>
      <c r="D20" s="49"/>
      <c r="E20" s="50" t="str">
        <f t="shared" si="1"/>
        <v> </v>
      </c>
      <c r="F20" s="9" t="s">
        <v>1</v>
      </c>
      <c r="G20" s="22"/>
      <c r="H20" s="23"/>
      <c r="I20" s="24"/>
      <c r="J20" s="24"/>
      <c r="K20" s="24"/>
      <c r="L20" s="24"/>
      <c r="M20" s="24"/>
      <c r="N20" s="25"/>
      <c r="O20" s="55"/>
    </row>
    <row r="21" spans="1:15" s="4" customFormat="1" ht="30" customHeight="1" thickBot="1">
      <c r="A21" s="49">
        <f t="shared" si="0"/>
        <v>21</v>
      </c>
      <c r="B21" s="49" t="s">
        <v>64</v>
      </c>
      <c r="C21" s="49">
        <v>1</v>
      </c>
      <c r="D21" s="49"/>
      <c r="E21" s="50" t="str">
        <f t="shared" si="1"/>
        <v> </v>
      </c>
      <c r="F21" s="64" t="s">
        <v>9</v>
      </c>
      <c r="G21" s="65"/>
      <c r="H21" s="65"/>
      <c r="I21" s="65"/>
      <c r="J21" s="65"/>
      <c r="K21" s="65"/>
      <c r="L21" s="65"/>
      <c r="M21" s="65"/>
      <c r="N21" s="66"/>
      <c r="O21" s="55"/>
    </row>
    <row r="22" spans="1:15" s="4" customFormat="1" ht="36.75" customHeight="1">
      <c r="A22" s="49">
        <f t="shared" si="0"/>
        <v>22</v>
      </c>
      <c r="B22" s="49" t="s">
        <v>65</v>
      </c>
      <c r="C22" s="49">
        <v>1</v>
      </c>
      <c r="D22" s="49"/>
      <c r="E22" s="50" t="str">
        <f t="shared" si="1"/>
        <v> </v>
      </c>
      <c r="F22" s="7" t="s">
        <v>95</v>
      </c>
      <c r="G22" s="30">
        <v>80000</v>
      </c>
      <c r="H22" s="31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3">
        <v>0</v>
      </c>
      <c r="O22" s="55"/>
    </row>
    <row r="23" spans="1:15" s="4" customFormat="1" ht="30" customHeight="1" thickBot="1">
      <c r="A23" s="49">
        <f t="shared" si="0"/>
        <v>23</v>
      </c>
      <c r="B23" s="49" t="s">
        <v>66</v>
      </c>
      <c r="C23" s="49">
        <v>1</v>
      </c>
      <c r="D23" s="49"/>
      <c r="E23" s="51" t="str">
        <f t="shared" si="1"/>
        <v> </v>
      </c>
      <c r="F23" s="8" t="s">
        <v>34</v>
      </c>
      <c r="G23" s="22">
        <v>40</v>
      </c>
      <c r="H23" s="23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55"/>
    </row>
    <row r="24" spans="1:15" s="4" customFormat="1" ht="30" customHeight="1" thickBot="1">
      <c r="A24" s="49">
        <f t="shared" si="0"/>
        <v>24</v>
      </c>
      <c r="B24" s="49" t="s">
        <v>67</v>
      </c>
      <c r="C24" s="49">
        <v>1</v>
      </c>
      <c r="D24" s="49"/>
      <c r="E24" s="49"/>
      <c r="F24" s="64" t="s">
        <v>10</v>
      </c>
      <c r="G24" s="65"/>
      <c r="H24" s="65"/>
      <c r="I24" s="65"/>
      <c r="J24" s="65"/>
      <c r="K24" s="65"/>
      <c r="L24" s="65"/>
      <c r="M24" s="65"/>
      <c r="N24" s="66"/>
      <c r="O24" s="55"/>
    </row>
    <row r="25" spans="1:15" s="4" customFormat="1" ht="45" customHeight="1">
      <c r="A25" s="49">
        <f t="shared" si="0"/>
        <v>25</v>
      </c>
      <c r="B25" s="49" t="s">
        <v>68</v>
      </c>
      <c r="C25" s="49">
        <v>1</v>
      </c>
      <c r="D25" s="49"/>
      <c r="E25" s="49"/>
      <c r="F25" s="7" t="s">
        <v>43</v>
      </c>
      <c r="G25" s="34">
        <v>0</v>
      </c>
      <c r="H25" s="31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3">
        <v>0</v>
      </c>
      <c r="O25" s="55"/>
    </row>
    <row r="26" spans="1:15" s="4" customFormat="1" ht="30" customHeight="1" thickBot="1">
      <c r="A26" s="49">
        <f t="shared" si="0"/>
        <v>26</v>
      </c>
      <c r="B26" s="49" t="s">
        <v>69</v>
      </c>
      <c r="C26" s="49">
        <v>1</v>
      </c>
      <c r="D26" s="49"/>
      <c r="E26" s="49"/>
      <c r="F26" s="8" t="s">
        <v>30</v>
      </c>
      <c r="G26" s="22">
        <v>0</v>
      </c>
      <c r="H26" s="23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55"/>
    </row>
    <row r="27" spans="1:15" s="4" customFormat="1" ht="30" customHeight="1" thickBot="1">
      <c r="A27" s="49">
        <f t="shared" si="0"/>
        <v>27</v>
      </c>
      <c r="B27" s="49" t="s">
        <v>70</v>
      </c>
      <c r="C27" s="49">
        <v>1</v>
      </c>
      <c r="D27" s="49"/>
      <c r="E27" s="49"/>
      <c r="F27" s="67" t="s">
        <v>14</v>
      </c>
      <c r="G27" s="68"/>
      <c r="H27" s="68"/>
      <c r="I27" s="68"/>
      <c r="J27" s="68"/>
      <c r="K27" s="68"/>
      <c r="L27" s="68"/>
      <c r="M27" s="68"/>
      <c r="N27" s="69"/>
      <c r="O27" s="55"/>
    </row>
    <row r="28" spans="1:15" s="4" customFormat="1" ht="30" customHeight="1">
      <c r="A28" s="49">
        <f t="shared" si="0"/>
        <v>28</v>
      </c>
      <c r="B28" s="49" t="s">
        <v>71</v>
      </c>
      <c r="C28" s="49">
        <v>1</v>
      </c>
      <c r="D28" s="49"/>
      <c r="E28" s="49"/>
      <c r="F28" s="7" t="s">
        <v>11</v>
      </c>
      <c r="G28" s="26">
        <v>200</v>
      </c>
      <c r="H28" s="27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  <c r="O28" s="55"/>
    </row>
    <row r="29" spans="1:15" s="4" customFormat="1" ht="28.5">
      <c r="A29" s="49">
        <f t="shared" si="0"/>
        <v>29</v>
      </c>
      <c r="B29" s="49" t="s">
        <v>72</v>
      </c>
      <c r="C29" s="49">
        <v>1</v>
      </c>
      <c r="D29" s="49"/>
      <c r="E29" s="49"/>
      <c r="F29" s="5" t="s">
        <v>12</v>
      </c>
      <c r="G29" s="18">
        <v>0</v>
      </c>
      <c r="H29" s="19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0</v>
      </c>
      <c r="O29" s="55"/>
    </row>
    <row r="30" spans="1:15" s="4" customFormat="1" ht="30" customHeight="1" thickBot="1">
      <c r="A30" s="49">
        <f t="shared" si="0"/>
        <v>30</v>
      </c>
      <c r="B30" s="49" t="s">
        <v>73</v>
      </c>
      <c r="C30" s="49"/>
      <c r="D30" s="49"/>
      <c r="E30" s="49"/>
      <c r="F30" s="8" t="s">
        <v>13</v>
      </c>
      <c r="G30" s="22">
        <v>0</v>
      </c>
      <c r="H30" s="23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55"/>
    </row>
    <row r="31" spans="1:15" ht="15" customHeight="1">
      <c r="A31" s="49">
        <f t="shared" si="0"/>
        <v>31</v>
      </c>
      <c r="B31" s="49" t="s">
        <v>74</v>
      </c>
      <c r="C31" s="49"/>
      <c r="D31" s="49"/>
      <c r="E31" s="49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5" ht="12.75">
      <c r="A32" s="49">
        <f t="shared" si="0"/>
        <v>32</v>
      </c>
      <c r="B32" s="49" t="s">
        <v>75</v>
      </c>
      <c r="C32" s="49"/>
      <c r="D32" s="49"/>
      <c r="E32" s="49"/>
    </row>
    <row r="33" spans="1:5" ht="12.75">
      <c r="A33" s="49">
        <f t="shared" si="0"/>
        <v>33</v>
      </c>
      <c r="B33" s="49" t="s">
        <v>76</v>
      </c>
      <c r="C33" s="49"/>
      <c r="D33" s="49"/>
      <c r="E33" s="49"/>
    </row>
    <row r="34" spans="1:5" ht="12.75">
      <c r="A34" s="49">
        <f t="shared" si="0"/>
        <v>34</v>
      </c>
      <c r="B34" s="49" t="s">
        <v>77</v>
      </c>
      <c r="C34" s="49"/>
      <c r="D34" s="49"/>
      <c r="E34" s="49"/>
    </row>
    <row r="35" spans="1:5" ht="12.75">
      <c r="A35" s="49">
        <f t="shared" si="0"/>
        <v>35</v>
      </c>
      <c r="B35" s="49" t="s">
        <v>78</v>
      </c>
      <c r="C35" s="49"/>
      <c r="D35" s="49"/>
      <c r="E35" s="49"/>
    </row>
    <row r="36" spans="1:5" ht="12.75">
      <c r="A36" s="49">
        <f t="shared" si="0"/>
        <v>36</v>
      </c>
      <c r="B36" s="49" t="s">
        <v>79</v>
      </c>
      <c r="C36" s="49"/>
      <c r="D36" s="49"/>
      <c r="E36" s="49"/>
    </row>
    <row r="37" spans="1:5" ht="12.75">
      <c r="A37" s="49">
        <f t="shared" si="0"/>
        <v>37</v>
      </c>
      <c r="B37" s="49" t="s">
        <v>80</v>
      </c>
      <c r="C37" s="49"/>
      <c r="D37" s="49"/>
      <c r="E37" s="49"/>
    </row>
    <row r="38" spans="1:5" ht="12.75">
      <c r="A38" s="49">
        <f t="shared" si="0"/>
        <v>38</v>
      </c>
      <c r="B38" s="49" t="s">
        <v>81</v>
      </c>
      <c r="C38" s="49"/>
      <c r="D38" s="49"/>
      <c r="E38" s="49"/>
    </row>
    <row r="39" spans="1:5" ht="12.75">
      <c r="A39" s="49">
        <f t="shared" si="0"/>
        <v>39</v>
      </c>
      <c r="B39" s="49" t="s">
        <v>82</v>
      </c>
      <c r="C39" s="49"/>
      <c r="D39" s="49"/>
      <c r="E39" s="49"/>
    </row>
    <row r="40" spans="1:5" ht="12.75">
      <c r="A40" s="49">
        <f t="shared" si="0"/>
        <v>40</v>
      </c>
      <c r="B40" s="49" t="s">
        <v>83</v>
      </c>
      <c r="C40" s="49"/>
      <c r="D40" s="49"/>
      <c r="E40" s="49"/>
    </row>
    <row r="41" spans="1:5" ht="12.75">
      <c r="A41" s="49">
        <f t="shared" si="0"/>
        <v>41</v>
      </c>
      <c r="B41" s="49" t="s">
        <v>84</v>
      </c>
      <c r="C41" s="49"/>
      <c r="D41" s="49"/>
      <c r="E41" s="49"/>
    </row>
    <row r="42" spans="1:5" ht="12.75">
      <c r="A42" s="49">
        <f t="shared" si="0"/>
        <v>42</v>
      </c>
      <c r="B42" s="49" t="s">
        <v>85</v>
      </c>
      <c r="C42" s="49"/>
      <c r="D42" s="49"/>
      <c r="E42" s="49"/>
    </row>
    <row r="43" spans="1:5" ht="12.75">
      <c r="A43" s="49">
        <f t="shared" si="0"/>
        <v>43</v>
      </c>
      <c r="B43" s="49" t="s">
        <v>86</v>
      </c>
      <c r="C43" s="49"/>
      <c r="D43" s="49"/>
      <c r="E43" s="49"/>
    </row>
    <row r="44" spans="1:5" ht="12.75">
      <c r="A44" s="49">
        <f t="shared" si="0"/>
        <v>44</v>
      </c>
      <c r="B44" s="49" t="s">
        <v>87</v>
      </c>
      <c r="C44" s="49"/>
      <c r="D44" s="49"/>
      <c r="E44" s="49"/>
    </row>
    <row r="45" spans="1:5" ht="12.75">
      <c r="A45" s="49">
        <f t="shared" si="0"/>
        <v>45</v>
      </c>
      <c r="B45" s="49" t="s">
        <v>88</v>
      </c>
      <c r="C45" s="49"/>
      <c r="D45" s="49"/>
      <c r="E45" s="49"/>
    </row>
    <row r="46" spans="1:5" ht="12.75">
      <c r="A46" s="49">
        <f t="shared" si="0"/>
        <v>46</v>
      </c>
      <c r="B46" s="49" t="s">
        <v>89</v>
      </c>
      <c r="C46" s="49"/>
      <c r="D46" s="49"/>
      <c r="E46" s="49"/>
    </row>
    <row r="47" spans="1:5" ht="12.75">
      <c r="A47" s="49">
        <f t="shared" si="0"/>
        <v>47</v>
      </c>
      <c r="B47" s="49" t="s">
        <v>90</v>
      </c>
      <c r="C47" s="49"/>
      <c r="D47" s="49"/>
      <c r="E47" s="49"/>
    </row>
    <row r="48" spans="1:5" ht="12.75">
      <c r="A48" s="49">
        <f t="shared" si="0"/>
        <v>48</v>
      </c>
      <c r="B48" s="49" t="s">
        <v>91</v>
      </c>
      <c r="C48" s="49"/>
      <c r="D48" s="49"/>
      <c r="E48" s="49"/>
    </row>
  </sheetData>
  <sheetProtection sheet="1" objects="1" scenarios="1"/>
  <mergeCells count="7">
    <mergeCell ref="F24:N24"/>
    <mergeCell ref="F27:N27"/>
    <mergeCell ref="F14:N14"/>
    <mergeCell ref="F1:N1"/>
    <mergeCell ref="F6:N6"/>
    <mergeCell ref="F2:L2"/>
    <mergeCell ref="F21:N21"/>
  </mergeCells>
  <printOptions horizontalCentered="1"/>
  <pageMargins left="0.5" right="0.5" top="0.25" bottom="0.25" header="0.5" footer="0.5"/>
  <pageSetup fitToHeight="1" fitToWidth="1" horizontalDpi="600" verticalDpi="600" orientation="landscape" scale="6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28.7109375" style="43" customWidth="1"/>
    <col min="2" max="9" width="19.7109375" style="43" customWidth="1"/>
    <col min="10" max="10" width="2.421875" style="43" customWidth="1"/>
    <col min="11" max="11" width="2.8515625" style="43" customWidth="1"/>
    <col min="12" max="16384" width="9.140625" style="43" customWidth="1"/>
  </cols>
  <sheetData>
    <row r="1" spans="1:11" ht="30" customHeight="1" thickBot="1">
      <c r="A1" s="72" t="s">
        <v>29</v>
      </c>
      <c r="B1" s="73"/>
      <c r="C1" s="73"/>
      <c r="D1" s="73"/>
      <c r="E1" s="73"/>
      <c r="F1" s="73"/>
      <c r="G1" s="73"/>
      <c r="H1" s="73"/>
      <c r="I1" s="73"/>
      <c r="J1" s="74"/>
      <c r="K1" s="56"/>
    </row>
    <row r="2" spans="1:11" ht="33" customHeight="1">
      <c r="A2" s="57"/>
      <c r="B2" s="58" t="s">
        <v>32</v>
      </c>
      <c r="C2" s="58" t="s">
        <v>15</v>
      </c>
      <c r="D2" s="58" t="s">
        <v>16</v>
      </c>
      <c r="E2" s="58" t="s">
        <v>17</v>
      </c>
      <c r="F2" s="59" t="s">
        <v>18</v>
      </c>
      <c r="G2" s="58" t="s">
        <v>20</v>
      </c>
      <c r="H2" s="59" t="s">
        <v>21</v>
      </c>
      <c r="I2" s="58" t="s">
        <v>22</v>
      </c>
      <c r="J2" s="60"/>
      <c r="K2" s="56"/>
    </row>
    <row r="3" spans="1:11" ht="30" customHeight="1">
      <c r="A3" s="11" t="s">
        <v>19</v>
      </c>
      <c r="B3" s="48" t="str">
        <f>Add!G4</f>
        <v>Recycling Boxes</v>
      </c>
      <c r="C3" s="48">
        <f>Add!H4</f>
        <v>0</v>
      </c>
      <c r="D3" s="48">
        <f>Add!I4</f>
        <v>0</v>
      </c>
      <c r="E3" s="48">
        <f>Add!J4</f>
        <v>0</v>
      </c>
      <c r="F3" s="48">
        <f>Add!K4</f>
        <v>0</v>
      </c>
      <c r="G3" s="48">
        <f>Add!L4</f>
        <v>0</v>
      </c>
      <c r="H3" s="48">
        <f>Add!M4</f>
        <v>0</v>
      </c>
      <c r="I3" s="48">
        <f>Add!N4</f>
        <v>0</v>
      </c>
      <c r="J3" s="52"/>
      <c r="K3" s="56"/>
    </row>
    <row r="4" spans="1:11" ht="30" customHeight="1">
      <c r="A4" s="11" t="s">
        <v>23</v>
      </c>
      <c r="B4" s="44">
        <f>SUM(Add!G8:G13)</f>
        <v>2070</v>
      </c>
      <c r="C4" s="44">
        <f>SUM(Add!H8:H13)</f>
        <v>0</v>
      </c>
      <c r="D4" s="44">
        <f>SUM(Add!I8:I13)</f>
        <v>0</v>
      </c>
      <c r="E4" s="44">
        <f>SUM(Add!J8:J13)</f>
        <v>0</v>
      </c>
      <c r="F4" s="44">
        <f>SUM(Add!K8:K13)</f>
        <v>0</v>
      </c>
      <c r="G4" s="44">
        <f>SUM(Add!L8:L13)</f>
        <v>0</v>
      </c>
      <c r="H4" s="44">
        <f>SUM(Add!M8:M13)</f>
        <v>0</v>
      </c>
      <c r="I4" s="44">
        <f>SUM(Add!N8:N13)</f>
        <v>0</v>
      </c>
      <c r="J4" s="52"/>
      <c r="K4" s="56"/>
    </row>
    <row r="5" spans="1:11" ht="28.5">
      <c r="A5" s="11" t="s">
        <v>96</v>
      </c>
      <c r="B5" s="44">
        <f>SUM(Add!G15:G20)</f>
        <v>1270</v>
      </c>
      <c r="C5" s="44">
        <f>SUM(Add!H15:H20)</f>
        <v>0</v>
      </c>
      <c r="D5" s="44">
        <f>SUM(Add!I15:I20)</f>
        <v>0</v>
      </c>
      <c r="E5" s="44">
        <f>SUM(Add!J15:J20)</f>
        <v>0</v>
      </c>
      <c r="F5" s="44">
        <f>SUM(Add!K15:K20)</f>
        <v>0</v>
      </c>
      <c r="G5" s="44">
        <f>SUM(Add!L15:L20)</f>
        <v>0</v>
      </c>
      <c r="H5" s="44">
        <f>SUM(Add!M15:M20)</f>
        <v>0</v>
      </c>
      <c r="I5" s="44">
        <f>SUM(Add!N15:N20)</f>
        <v>0</v>
      </c>
      <c r="J5" s="52"/>
      <c r="K5" s="56"/>
    </row>
    <row r="6" spans="1:11" ht="28.5">
      <c r="A6" s="11" t="s">
        <v>25</v>
      </c>
      <c r="B6" s="44">
        <f>Add!G22*(Add!G23/2000)</f>
        <v>1600</v>
      </c>
      <c r="C6" s="44">
        <f>Add!H22*(Add!H23/2000)</f>
        <v>0</v>
      </c>
      <c r="D6" s="44">
        <f>Add!I22*(Add!I23/2000)</f>
        <v>0</v>
      </c>
      <c r="E6" s="44">
        <f>Add!J22*(Add!J23/2000)</f>
        <v>0</v>
      </c>
      <c r="F6" s="44">
        <f>Add!K22*(Add!K23/2000)</f>
        <v>0</v>
      </c>
      <c r="G6" s="44">
        <f>Add!L22*(Add!L23/2000)</f>
        <v>0</v>
      </c>
      <c r="H6" s="44">
        <f>Add!M22*(Add!M23/2000)</f>
        <v>0</v>
      </c>
      <c r="I6" s="44">
        <f>Add!N22*(Add!N23/2000)</f>
        <v>0</v>
      </c>
      <c r="J6" s="52"/>
      <c r="K6" s="56"/>
    </row>
    <row r="7" spans="1:11" ht="28.5">
      <c r="A7" s="11" t="s">
        <v>24</v>
      </c>
      <c r="B7" s="44">
        <f>Add!G25*Add!G26</f>
        <v>0</v>
      </c>
      <c r="C7" s="44">
        <f>Add!H25*Add!H26</f>
        <v>0</v>
      </c>
      <c r="D7" s="44">
        <f>Add!I25*Add!I26</f>
        <v>0</v>
      </c>
      <c r="E7" s="44">
        <f>Add!J25*Add!J26</f>
        <v>0</v>
      </c>
      <c r="F7" s="44">
        <f>Add!K25*Add!K26</f>
        <v>0</v>
      </c>
      <c r="G7" s="44">
        <f>Add!L25*Add!L26</f>
        <v>0</v>
      </c>
      <c r="H7" s="44">
        <f>Add!M25*Add!M26</f>
        <v>0</v>
      </c>
      <c r="I7" s="44">
        <f>Add!N25*Add!N26</f>
        <v>0</v>
      </c>
      <c r="J7" s="52"/>
      <c r="K7" s="56"/>
    </row>
    <row r="8" spans="1:11" ht="30" customHeight="1" thickBot="1">
      <c r="A8" s="11" t="s">
        <v>26</v>
      </c>
      <c r="B8" s="45">
        <f>SUM(Add!G28:G30)</f>
        <v>200</v>
      </c>
      <c r="C8" s="45">
        <f>SUM(Add!H28:H30)</f>
        <v>0</v>
      </c>
      <c r="D8" s="45">
        <f>SUM(Add!I28:I30)</f>
        <v>0</v>
      </c>
      <c r="E8" s="45">
        <f>SUM(Add!J28:J30)</f>
        <v>0</v>
      </c>
      <c r="F8" s="45">
        <f>SUM(Add!K28:K30)</f>
        <v>0</v>
      </c>
      <c r="G8" s="45">
        <f>SUM(Add!L28:L30)</f>
        <v>0</v>
      </c>
      <c r="H8" s="45">
        <f>SUM(Add!M28:M30)</f>
        <v>0</v>
      </c>
      <c r="I8" s="45">
        <f>SUM(Add!N28:N30)</f>
        <v>0</v>
      </c>
      <c r="J8" s="52"/>
      <c r="K8" s="56"/>
    </row>
    <row r="9" spans="1:11" ht="30" customHeight="1">
      <c r="A9" s="11" t="s">
        <v>27</v>
      </c>
      <c r="B9" s="46">
        <f>B6+B7+B8</f>
        <v>1800</v>
      </c>
      <c r="C9" s="46">
        <f>C6+C7+C8</f>
        <v>0</v>
      </c>
      <c r="D9" s="46">
        <f aca="true" t="shared" si="0" ref="D9:I9">D6+D7+D8</f>
        <v>0</v>
      </c>
      <c r="E9" s="46">
        <f t="shared" si="0"/>
        <v>0</v>
      </c>
      <c r="F9" s="46">
        <f t="shared" si="0"/>
        <v>0</v>
      </c>
      <c r="G9" s="46">
        <f t="shared" si="0"/>
        <v>0</v>
      </c>
      <c r="H9" s="46">
        <f t="shared" si="0"/>
        <v>0</v>
      </c>
      <c r="I9" s="46">
        <f t="shared" si="0"/>
        <v>0</v>
      </c>
      <c r="J9" s="52"/>
      <c r="K9" s="56"/>
    </row>
    <row r="10" spans="1:11" ht="30" customHeight="1">
      <c r="A10" s="11" t="s">
        <v>28</v>
      </c>
      <c r="B10" s="44">
        <f aca="true" t="shared" si="1" ref="B10:I10">B9-B5</f>
        <v>530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4">
        <f t="shared" si="1"/>
        <v>0</v>
      </c>
      <c r="H10" s="44">
        <f t="shared" si="1"/>
        <v>0</v>
      </c>
      <c r="I10" s="44">
        <f t="shared" si="1"/>
        <v>0</v>
      </c>
      <c r="J10" s="52"/>
      <c r="K10" s="56"/>
    </row>
    <row r="11" spans="1:11" ht="30" customHeight="1" thickBot="1">
      <c r="A11" s="9" t="s">
        <v>38</v>
      </c>
      <c r="B11" s="47">
        <f>IF(B9&gt;B5,B4/B10,0)</f>
        <v>3.9056603773584904</v>
      </c>
      <c r="C11" s="47">
        <f>IF(C9&gt;C5,C4/C10,0)</f>
        <v>0</v>
      </c>
      <c r="D11" s="47">
        <f aca="true" t="shared" si="2" ref="D11:I11">IF(D9&gt;D5,D4/D10,0)</f>
        <v>0</v>
      </c>
      <c r="E11" s="47">
        <f t="shared" si="2"/>
        <v>0</v>
      </c>
      <c r="F11" s="47">
        <f t="shared" si="2"/>
        <v>0</v>
      </c>
      <c r="G11" s="47">
        <f t="shared" si="2"/>
        <v>0</v>
      </c>
      <c r="H11" s="47">
        <f t="shared" si="2"/>
        <v>0</v>
      </c>
      <c r="I11" s="47">
        <f t="shared" si="2"/>
        <v>0</v>
      </c>
      <c r="J11" s="52"/>
      <c r="K11" s="56"/>
    </row>
    <row r="12" spans="1:11" ht="30" customHeight="1" thickBot="1">
      <c r="A12" s="72" t="s">
        <v>93</v>
      </c>
      <c r="B12" s="75"/>
      <c r="C12" s="75"/>
      <c r="D12" s="75"/>
      <c r="E12" s="75"/>
      <c r="F12" s="75"/>
      <c r="G12" s="75"/>
      <c r="H12" s="75"/>
      <c r="I12" s="75"/>
      <c r="J12" s="76"/>
      <c r="K12" s="56"/>
    </row>
    <row r="13" spans="1:11" ht="12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56"/>
    </row>
    <row r="14" spans="1:11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56"/>
    </row>
    <row r="15" spans="1:11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56"/>
    </row>
    <row r="16" spans="1:11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56"/>
    </row>
    <row r="17" spans="1:11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56"/>
    </row>
    <row r="18" spans="1:11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56"/>
    </row>
    <row r="19" spans="1:11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56"/>
    </row>
    <row r="20" spans="1:11" ht="12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56"/>
    </row>
    <row r="21" spans="1:11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56"/>
    </row>
    <row r="22" spans="1:11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56"/>
    </row>
    <row r="23" spans="1:11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56"/>
    </row>
    <row r="24" spans="1:11" ht="12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56"/>
    </row>
    <row r="25" spans="1:11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56"/>
    </row>
    <row r="26" spans="1:11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56"/>
    </row>
    <row r="27" spans="1:11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56"/>
    </row>
    <row r="28" spans="1:11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56"/>
    </row>
    <row r="29" spans="1:11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56"/>
    </row>
    <row r="30" spans="1:11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56"/>
    </row>
    <row r="31" spans="1:11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56"/>
    </row>
    <row r="32" spans="1:11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56"/>
    </row>
    <row r="33" spans="1:11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56"/>
    </row>
    <row r="34" spans="1:11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56"/>
    </row>
    <row r="35" spans="1:11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56"/>
    </row>
    <row r="36" spans="1:11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56"/>
    </row>
    <row r="37" spans="1:11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56"/>
    </row>
    <row r="38" spans="1:11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56"/>
    </row>
    <row r="39" spans="1:11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56"/>
    </row>
    <row r="40" spans="1:11" ht="12.7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56"/>
    </row>
    <row r="41" spans="1:11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56"/>
    </row>
    <row r="42" spans="1:11" ht="12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56"/>
    </row>
    <row r="43" spans="1:11" ht="12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56"/>
    </row>
    <row r="44" spans="1:11" ht="12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56"/>
    </row>
    <row r="45" spans="1:11" ht="13.5" thickBo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56"/>
    </row>
    <row r="46" spans="1:11" ht="30" customHeight="1" thickBot="1">
      <c r="A46" s="72" t="s">
        <v>94</v>
      </c>
      <c r="B46" s="73"/>
      <c r="C46" s="73"/>
      <c r="D46" s="73"/>
      <c r="E46" s="73"/>
      <c r="F46" s="73"/>
      <c r="G46" s="73"/>
      <c r="H46" s="73"/>
      <c r="I46" s="73"/>
      <c r="J46" s="74"/>
      <c r="K46" s="56"/>
    </row>
    <row r="47" ht="12.75">
      <c r="K47" s="56"/>
    </row>
    <row r="48" ht="12.75">
      <c r="K48" s="56"/>
    </row>
    <row r="49" ht="12.75">
      <c r="K49" s="56"/>
    </row>
    <row r="50" ht="12.75">
      <c r="K50" s="56"/>
    </row>
    <row r="51" ht="12.75">
      <c r="K51" s="56"/>
    </row>
    <row r="52" ht="12.75">
      <c r="K52" s="56"/>
    </row>
    <row r="53" ht="12.75">
      <c r="K53" s="56"/>
    </row>
    <row r="54" ht="12.75">
      <c r="K54" s="56"/>
    </row>
    <row r="55" ht="12.75">
      <c r="K55" s="56"/>
    </row>
    <row r="56" ht="12.75">
      <c r="K56" s="56"/>
    </row>
    <row r="57" ht="12.75">
      <c r="K57" s="56"/>
    </row>
    <row r="58" ht="12.75">
      <c r="K58" s="56"/>
    </row>
    <row r="59" ht="12.75">
      <c r="K59" s="56"/>
    </row>
    <row r="60" ht="12.75">
      <c r="K60" s="56"/>
    </row>
    <row r="61" ht="12.75">
      <c r="K61" s="56"/>
    </row>
    <row r="62" ht="12.75">
      <c r="K62" s="56"/>
    </row>
    <row r="63" ht="12.75">
      <c r="K63" s="56"/>
    </row>
    <row r="64" ht="12.75">
      <c r="K64" s="56"/>
    </row>
    <row r="65" ht="12.75">
      <c r="K65" s="56"/>
    </row>
    <row r="66" ht="12.75">
      <c r="K66" s="56"/>
    </row>
    <row r="67" ht="12.75">
      <c r="K67" s="56"/>
    </row>
    <row r="68" ht="12.75">
      <c r="K68" s="56"/>
    </row>
    <row r="69" ht="12.75">
      <c r="K69" s="56"/>
    </row>
    <row r="70" ht="12.75">
      <c r="K70" s="56"/>
    </row>
    <row r="71" spans="1:11" ht="1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</sheetData>
  <sheetProtection sheet="1" objects="1" scenarios="1"/>
  <mergeCells count="4">
    <mergeCell ref="A46:J46"/>
    <mergeCell ref="A12:J12"/>
    <mergeCell ref="A13:J45"/>
    <mergeCell ref="A1:J1"/>
  </mergeCells>
  <printOptions horizontalCentered="1"/>
  <pageMargins left="0.75" right="0.75" top="0.75" bottom="0.75" header="0.5" footer="0.5"/>
  <pageSetup horizontalDpi="600" verticalDpi="600" orientation="landscape" scale="65" r:id="rId2"/>
  <rowBreaks count="1" manualBreakCount="1">
    <brk id="1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</dc:creator>
  <cp:keywords/>
  <dc:description/>
  <cp:lastModifiedBy>ERG</cp:lastModifiedBy>
  <cp:lastPrinted>2003-10-02T15:43:33Z</cp:lastPrinted>
  <dcterms:created xsi:type="dcterms:W3CDTF">2003-07-22T12:46:39Z</dcterms:created>
  <dcterms:modified xsi:type="dcterms:W3CDTF">2003-10-02T15:45:00Z</dcterms:modified>
  <cp:category/>
  <cp:version/>
  <cp:contentType/>
  <cp:contentStatus/>
</cp:coreProperties>
</file>