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720" yWindow="405" windowWidth="15600" windowHeight="11760" activeTab="5"/>
  </bookViews>
  <sheets>
    <sheet name="BAM QC ST-NE" sheetId="15" r:id="rId1"/>
    <sheet name="BAM QC ST-SE" sheetId="14" r:id="rId2"/>
    <sheet name="BAM QC ST-SW" sheetId="13" r:id="rId3"/>
    <sheet name="BAM QC ST-N" sheetId="12" r:id="rId4"/>
    <sheet name="BAM QC ST-NW" sheetId="11" r:id="rId5"/>
    <sheet name="BAM QC NT-SE" sheetId="8" r:id="rId6"/>
    <sheet name="BAM QC NT-SW" sheetId="10" r:id="rId7"/>
    <sheet name="BAM QC NT-NE" sheetId="9" r:id="rId8"/>
    <sheet name="BAM QC NT-NW" sheetId="1" r:id="rId9"/>
    <sheet name="Sheet1" sheetId="7" r:id="rId10"/>
  </sheets>
  <externalReferences>
    <externalReference r:id="rId11"/>
  </externalReferences>
  <definedNames>
    <definedName name="_xlnm.Print_Area" localSheetId="7">'BAM QC NT-NE'!$A$1:$H$41</definedName>
    <definedName name="_xlnm.Print_Area" localSheetId="8">'BAM QC NT-NW'!$A$1:$H$41</definedName>
    <definedName name="_xlnm.Print_Area" localSheetId="5">'BAM QC NT-SE'!$A$1:$H$41</definedName>
    <definedName name="_xlnm.Print_Area" localSheetId="6">'BAM QC NT-SW'!$A$1:$H$41</definedName>
    <definedName name="_xlnm.Print_Area" localSheetId="3">'BAM QC ST-N'!$A$1:$H$41</definedName>
    <definedName name="_xlnm.Print_Area" localSheetId="0">'BAM QC ST-NE'!$A$1:$H$41</definedName>
    <definedName name="_xlnm.Print_Area" localSheetId="4">'BAM QC ST-NW'!$A$1:$H$41</definedName>
    <definedName name="_xlnm.Print_Area" localSheetId="1">'BAM QC ST-SE'!$A$1:$H$41</definedName>
    <definedName name="_xlnm.Print_Area" localSheetId="2">'BAM QC ST-SW'!$A$1:$H$41</definedName>
    <definedName name="The_Date">'[1]Project Setup'!$B$6</definedName>
  </definedNames>
  <calcPr calcId="114210"/>
</workbook>
</file>

<file path=xl/calcChain.xml><?xml version="1.0" encoding="utf-8"?>
<calcChain xmlns="http://schemas.openxmlformats.org/spreadsheetml/2006/main">
  <c r="F18" i="12"/>
  <c r="G18"/>
  <c r="F18" i="13"/>
  <c r="G18"/>
  <c r="F18" i="14"/>
  <c r="G18"/>
  <c r="F18" i="15"/>
  <c r="G18"/>
  <c r="F18" i="8"/>
  <c r="G18"/>
  <c r="F18" i="1"/>
  <c r="G18"/>
  <c r="F18" i="10"/>
  <c r="G18"/>
  <c r="F18" i="9"/>
  <c r="G18"/>
  <c r="H13" i="12"/>
  <c r="G35" i="8"/>
  <c r="F35"/>
  <c r="G34"/>
  <c r="F34"/>
  <c r="G33"/>
  <c r="F33"/>
  <c r="F27"/>
  <c r="F26"/>
  <c r="F25"/>
  <c r="G35" i="15"/>
  <c r="F35"/>
  <c r="G34"/>
  <c r="F34"/>
  <c r="G33"/>
  <c r="F33"/>
  <c r="F27"/>
  <c r="F26"/>
  <c r="F25"/>
  <c r="G35" i="14"/>
  <c r="F35"/>
  <c r="G34"/>
  <c r="F34"/>
  <c r="G33"/>
  <c r="F33"/>
  <c r="F27"/>
  <c r="F26"/>
  <c r="F25"/>
  <c r="G35" i="13"/>
  <c r="F35"/>
  <c r="G34"/>
  <c r="F34"/>
  <c r="G33"/>
  <c r="F33"/>
  <c r="F27"/>
  <c r="F26"/>
  <c r="F25"/>
  <c r="G35" i="12"/>
  <c r="F35"/>
  <c r="G34"/>
  <c r="F34"/>
  <c r="G33"/>
  <c r="F33"/>
  <c r="F27"/>
  <c r="F26"/>
  <c r="F25"/>
  <c r="G35" i="11"/>
  <c r="F35"/>
  <c r="G34"/>
  <c r="F34"/>
  <c r="G33"/>
  <c r="F33"/>
  <c r="F27"/>
  <c r="F26"/>
  <c r="F25"/>
  <c r="F18"/>
  <c r="G18"/>
  <c r="G35" i="10"/>
  <c r="F35"/>
  <c r="G34"/>
  <c r="F34"/>
  <c r="G33"/>
  <c r="F33"/>
  <c r="F27"/>
  <c r="F26"/>
  <c r="F25"/>
  <c r="G35" i="9"/>
  <c r="F35"/>
  <c r="G34"/>
  <c r="F34"/>
  <c r="G33"/>
  <c r="F33"/>
  <c r="F27"/>
  <c r="F26"/>
  <c r="F25"/>
  <c r="F35" i="1"/>
  <c r="F34"/>
  <c r="F33"/>
  <c r="F27"/>
  <c r="F26"/>
  <c r="F25"/>
  <c r="G35"/>
  <c r="G34"/>
  <c r="G33"/>
</calcChain>
</file>

<file path=xl/sharedStrings.xml><?xml version="1.0" encoding="utf-8"?>
<sst xmlns="http://schemas.openxmlformats.org/spreadsheetml/2006/main" count="645" uniqueCount="74">
  <si>
    <t>BAM-1020 PARTICULATE MATTER (PM) MONITOR</t>
  </si>
  <si>
    <t>Calibration Data</t>
  </si>
  <si>
    <t>SITE NAME:</t>
  </si>
  <si>
    <t>KCBX NT-SW</t>
  </si>
  <si>
    <t>CLIENT:</t>
  </si>
  <si>
    <t>Koch</t>
  </si>
  <si>
    <t xml:space="preserve">     AQS Site Code:</t>
  </si>
  <si>
    <t>N/A</t>
  </si>
  <si>
    <t>SAMPLER ID:</t>
  </si>
  <si>
    <t>BAM</t>
  </si>
  <si>
    <t>DATE:</t>
  </si>
  <si>
    <t xml:space="preserve">     Model Number:</t>
  </si>
  <si>
    <t>TIME:</t>
  </si>
  <si>
    <t xml:space="preserve">     Serial Number:</t>
  </si>
  <si>
    <t>FLOW RATE AND LEAK CHECK Calibration Data</t>
  </si>
  <si>
    <t>Flow Rate Calibration Device:</t>
  </si>
  <si>
    <t>BGI</t>
  </si>
  <si>
    <t xml:space="preserve">    Model Number:</t>
  </si>
  <si>
    <t>deltaCal</t>
  </si>
  <si>
    <t xml:space="preserve">    Serial Number:</t>
  </si>
  <si>
    <t xml:space="preserve">BAM-1020 : </t>
  </si>
  <si>
    <t>Certification Expiration:</t>
  </si>
  <si>
    <t>Reference Time:</t>
  </si>
  <si>
    <t>2. Acceptance Criteria: within 60 sec. of Reference Time</t>
  </si>
  <si>
    <t>Sampler Indicated</t>
  </si>
  <si>
    <t xml:space="preserve">Calibration </t>
  </si>
  <si>
    <t>Flow Rate (LPM)</t>
  </si>
  <si>
    <t>(Sampler vs. Calibration)</t>
  </si>
  <si>
    <t>(Calibration vs. Design)</t>
  </si>
  <si>
    <t>3.  Acceptance Criteria: ± 4.0%</t>
  </si>
  <si>
    <t>TEMPERATURE Calibration Data</t>
  </si>
  <si>
    <t xml:space="preserve">Sampler Sensor  </t>
  </si>
  <si>
    <t>Calibration Sensor</t>
  </si>
  <si>
    <t xml:space="preserve"> (Sampler - Calibration)  (°C)</t>
  </si>
  <si>
    <t>5.  Acceptance Criteria: ± 2.0 °C</t>
  </si>
  <si>
    <t>PRESSURE Calibration Data</t>
  </si>
  <si>
    <t xml:space="preserve"> (Sampler - Calibration)  (mm Hg)</t>
  </si>
  <si>
    <t>6.  Acceptance Criteria: ± 10.0 mm Hg</t>
  </si>
  <si>
    <t>Calibration Tech:</t>
  </si>
  <si>
    <r>
      <t>Leak Check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</t>
    </r>
    <r>
      <rPr>
        <b/>
        <vertAlign val="superscript"/>
        <sz val="10"/>
        <rFont val="Arial"/>
        <family val="2"/>
      </rPr>
      <t xml:space="preserve"> </t>
    </r>
  </si>
  <si>
    <r>
      <t>Clock/Timer Verification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:</t>
    </r>
  </si>
  <si>
    <r>
      <t>Percent Difference</t>
    </r>
    <r>
      <rPr>
        <b/>
        <vertAlign val="superscript"/>
        <sz val="10"/>
        <rFont val="Arial"/>
        <family val="2"/>
      </rPr>
      <t>3</t>
    </r>
  </si>
  <si>
    <r>
      <t>Percent Difference</t>
    </r>
    <r>
      <rPr>
        <b/>
        <vertAlign val="superscript"/>
        <sz val="10"/>
        <rFont val="Arial"/>
        <family val="2"/>
      </rPr>
      <t>4</t>
    </r>
  </si>
  <si>
    <r>
      <t>Temperature Difference</t>
    </r>
    <r>
      <rPr>
        <b/>
        <vertAlign val="superscript"/>
        <sz val="10"/>
        <rFont val="Arial"/>
        <family val="2"/>
      </rPr>
      <t>5</t>
    </r>
  </si>
  <si>
    <r>
      <t>Pressure Difference</t>
    </r>
    <r>
      <rPr>
        <b/>
        <vertAlign val="superscript"/>
        <sz val="10"/>
        <rFont val="Arial"/>
        <family val="2"/>
      </rPr>
      <t>6</t>
    </r>
  </si>
  <si>
    <t>KCBX NT-NE</t>
  </si>
  <si>
    <r>
      <t>Temperature (T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(°C)</t>
    </r>
  </si>
  <si>
    <r>
      <t>Pressure (P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(mm Hg)</t>
    </r>
  </si>
  <si>
    <t>Calibration Device:</t>
  </si>
  <si>
    <t>4.  Acceptance Criteria: ± 5.0%</t>
  </si>
  <si>
    <t>LPM</t>
  </si>
  <si>
    <r>
      <t>1. Acceptance Criteria: &lt;</t>
    </r>
    <r>
      <rPr>
        <sz val="10"/>
        <rFont val="Arial"/>
        <family val="2"/>
      </rPr>
      <t xml:space="preserve"> 0.5</t>
    </r>
    <r>
      <rPr>
        <i/>
        <sz val="10"/>
        <rFont val="Arial"/>
        <family val="2"/>
      </rPr>
      <t xml:space="preserve"> LPM</t>
    </r>
  </si>
  <si>
    <t>KCBX NT-NW</t>
  </si>
  <si>
    <t>BAM-1020</t>
  </si>
  <si>
    <t>M4792</t>
  </si>
  <si>
    <t>Greg Mazik</t>
  </si>
  <si>
    <t>P21274</t>
  </si>
  <si>
    <t>KCBX NT-SE</t>
  </si>
  <si>
    <t>M4791</t>
  </si>
  <si>
    <t>M4793</t>
  </si>
  <si>
    <t>P22906</t>
  </si>
  <si>
    <t>KCBX ST-N</t>
  </si>
  <si>
    <t>KCBX ST-SW</t>
  </si>
  <si>
    <t>P22809</t>
  </si>
  <si>
    <t>KCBX ST-SE</t>
  </si>
  <si>
    <t>P22904</t>
  </si>
  <si>
    <t>KCBX ST-NE</t>
  </si>
  <si>
    <t>P21275</t>
  </si>
  <si>
    <t>P22808</t>
  </si>
  <si>
    <t>Flow Rate (Qa) (LPM)</t>
  </si>
  <si>
    <t>Rev. 3 3/2014</t>
  </si>
  <si>
    <t>The BAM-1020 operates using actual flow rates, and converts to standard conditions in the onboard data file</t>
  </si>
  <si>
    <t>KCBX ST-NW</t>
  </si>
  <si>
    <t>Note: Adjusted temperature from 22.0 to 25.2.</t>
  </si>
</sst>
</file>

<file path=xl/styles.xml><?xml version="1.0" encoding="utf-8"?>
<styleSheet xmlns="http://schemas.openxmlformats.org/spreadsheetml/2006/main">
  <numFmts count="5">
    <numFmt numFmtId="164" formatCode="h:mm:ss;@"/>
    <numFmt numFmtId="165" formatCode="[$-409]mmmm\ d\,\ yyyy;@"/>
    <numFmt numFmtId="166" formatCode="0.0%"/>
    <numFmt numFmtId="167" formatCode="0.0"/>
    <numFmt numFmtId="168" formatCode="mm/dd/yy;@"/>
  </numFmts>
  <fonts count="23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32"/>
      </patternFill>
    </fill>
    <fill>
      <patternFill patternType="solid">
        <fgColor indexed="22"/>
        <bgColor indexed="32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9" fontId="13" fillId="0" borderId="0" applyFont="0" applyFill="0" applyBorder="0" applyAlignment="0" applyProtection="0"/>
  </cellStyleXfs>
  <cellXfs count="96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3" borderId="0" xfId="2" applyFont="1" applyFill="1" applyAlignment="1" applyProtection="1">
      <alignment horizontal="right"/>
    </xf>
    <xf numFmtId="0" fontId="9" fillId="3" borderId="0" xfId="2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2" borderId="0" xfId="0" applyFont="1" applyFill="1"/>
    <xf numFmtId="0" fontId="5" fillId="4" borderId="3" xfId="0" applyFont="1" applyFill="1" applyBorder="1" applyAlignment="1">
      <alignment horizontal="center"/>
    </xf>
    <xf numFmtId="0" fontId="14" fillId="0" borderId="0" xfId="0" applyFont="1"/>
    <xf numFmtId="15" fontId="14" fillId="3" borderId="0" xfId="1" applyNumberFormat="1" applyFont="1" applyFill="1" applyAlignment="1" applyProtection="1">
      <alignment horizontal="left"/>
      <protection locked="0"/>
    </xf>
    <xf numFmtId="0" fontId="14" fillId="2" borderId="0" xfId="0" applyFont="1" applyFill="1"/>
    <xf numFmtId="167" fontId="14" fillId="0" borderId="4" xfId="0" applyNumberFormat="1" applyFont="1" applyBorder="1" applyAlignment="1">
      <alignment horizontal="center"/>
    </xf>
    <xf numFmtId="167" fontId="14" fillId="0" borderId="5" xfId="0" applyNumberFormat="1" applyFont="1" applyBorder="1" applyAlignment="1">
      <alignment horizontal="center"/>
    </xf>
    <xf numFmtId="167" fontId="14" fillId="0" borderId="6" xfId="0" applyNumberFormat="1" applyFont="1" applyBorder="1" applyAlignment="1">
      <alignment horizontal="center"/>
    </xf>
    <xf numFmtId="167" fontId="14" fillId="0" borderId="7" xfId="0" applyNumberFormat="1" applyFont="1" applyBorder="1" applyAlignment="1">
      <alignment horizontal="center"/>
    </xf>
    <xf numFmtId="167" fontId="14" fillId="0" borderId="8" xfId="0" applyNumberFormat="1" applyFont="1" applyBorder="1" applyAlignment="1">
      <alignment horizontal="center"/>
    </xf>
    <xf numFmtId="167" fontId="14" fillId="0" borderId="9" xfId="0" applyNumberFormat="1" applyFont="1" applyBorder="1" applyAlignment="1">
      <alignment horizontal="center"/>
    </xf>
    <xf numFmtId="0" fontId="14" fillId="2" borderId="0" xfId="0" applyFont="1" applyFill="1" applyProtection="1">
      <protection locked="0"/>
    </xf>
    <xf numFmtId="0" fontId="5" fillId="5" borderId="10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5" borderId="1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165" fontId="4" fillId="6" borderId="0" xfId="1" applyNumberFormat="1" applyFont="1" applyFill="1" applyBorder="1" applyAlignment="1" applyProtection="1">
      <alignment horizontal="left"/>
    </xf>
    <xf numFmtId="165" fontId="4" fillId="6" borderId="12" xfId="1" applyNumberFormat="1" applyFont="1" applyFill="1" applyBorder="1" applyAlignment="1" applyProtection="1">
      <alignment horizontal="left"/>
    </xf>
    <xf numFmtId="0" fontId="5" fillId="5" borderId="13" xfId="0" applyFont="1" applyFill="1" applyBorder="1" applyAlignment="1">
      <alignment horizontal="right"/>
    </xf>
    <xf numFmtId="0" fontId="4" fillId="6" borderId="11" xfId="1" applyNumberFormat="1" applyFont="1" applyFill="1" applyBorder="1" applyAlignment="1" applyProtection="1">
      <alignment horizontal="left"/>
    </xf>
    <xf numFmtId="0" fontId="5" fillId="5" borderId="14" xfId="0" applyFont="1" applyFill="1" applyBorder="1" applyAlignment="1">
      <alignment horizontal="right"/>
    </xf>
    <xf numFmtId="0" fontId="4" fillId="6" borderId="15" xfId="1" applyNumberFormat="1" applyFont="1" applyFill="1" applyBorder="1" applyAlignment="1" applyProtection="1">
      <alignment horizontal="left"/>
    </xf>
    <xf numFmtId="0" fontId="15" fillId="3" borderId="0" xfId="2" applyFont="1" applyFill="1" applyAlignment="1">
      <alignment horizontal="right"/>
    </xf>
    <xf numFmtId="0" fontId="15" fillId="2" borderId="0" xfId="0" applyFont="1" applyFill="1" applyAlignment="1">
      <alignment horizontal="right"/>
    </xf>
    <xf numFmtId="20" fontId="16" fillId="3" borderId="0" xfId="1" applyNumberFormat="1" applyFont="1" applyFill="1" applyAlignment="1" applyProtection="1">
      <alignment horizontal="left"/>
      <protection locked="0"/>
    </xf>
    <xf numFmtId="0" fontId="17" fillId="2" borderId="0" xfId="0" applyFont="1" applyFill="1"/>
    <xf numFmtId="0" fontId="18" fillId="0" borderId="0" xfId="0" applyFont="1"/>
    <xf numFmtId="0" fontId="17" fillId="5" borderId="0" xfId="0" applyFont="1" applyFill="1" applyBorder="1"/>
    <xf numFmtId="167" fontId="19" fillId="6" borderId="13" xfId="0" applyNumberFormat="1" applyFont="1" applyFill="1" applyBorder="1" applyAlignment="1">
      <alignment horizontal="right"/>
    </xf>
    <xf numFmtId="0" fontId="19" fillId="6" borderId="10" xfId="0" applyFont="1" applyFill="1" applyBorder="1" applyAlignment="1">
      <alignment horizontal="right"/>
    </xf>
    <xf numFmtId="0" fontId="4" fillId="6" borderId="16" xfId="1" applyNumberFormat="1" applyFont="1" applyFill="1" applyBorder="1" applyAlignment="1" applyProtection="1">
      <alignment horizontal="left"/>
    </xf>
    <xf numFmtId="0" fontId="4" fillId="6" borderId="12" xfId="1" applyNumberFormat="1" applyFont="1" applyFill="1" applyBorder="1" applyAlignment="1" applyProtection="1">
      <alignment horizontal="left"/>
    </xf>
    <xf numFmtId="0" fontId="14" fillId="6" borderId="14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167" fontId="19" fillId="6" borderId="10" xfId="0" applyNumberFormat="1" applyFont="1" applyFill="1" applyBorder="1" applyAlignment="1">
      <alignment horizontal="right"/>
    </xf>
    <xf numFmtId="0" fontId="17" fillId="5" borderId="0" xfId="0" applyFont="1" applyFill="1" applyBorder="1" applyAlignment="1">
      <alignment horizontal="left"/>
    </xf>
    <xf numFmtId="0" fontId="17" fillId="6" borderId="0" xfId="0" applyFont="1" applyFill="1"/>
    <xf numFmtId="0" fontId="17" fillId="6" borderId="14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168" fontId="4" fillId="6" borderId="12" xfId="1" applyNumberFormat="1" applyFont="1" applyFill="1" applyBorder="1" applyAlignment="1" applyProtection="1">
      <alignment horizontal="left"/>
    </xf>
    <xf numFmtId="0" fontId="10" fillId="2" borderId="0" xfId="3" applyFont="1" applyFill="1" applyAlignment="1" applyProtection="1">
      <alignment horizontal="right" vertical="center"/>
      <protection locked="0"/>
    </xf>
    <xf numFmtId="0" fontId="17" fillId="0" borderId="18" xfId="0" applyFont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166" fontId="17" fillId="0" borderId="18" xfId="4" applyNumberFormat="1" applyFont="1" applyBorder="1" applyAlignment="1">
      <alignment horizontal="center"/>
    </xf>
    <xf numFmtId="167" fontId="17" fillId="0" borderId="4" xfId="0" applyNumberFormat="1" applyFont="1" applyBorder="1" applyAlignment="1">
      <alignment horizontal="center"/>
    </xf>
    <xf numFmtId="167" fontId="17" fillId="0" borderId="6" xfId="0" applyNumberFormat="1" applyFont="1" applyBorder="1" applyAlignment="1">
      <alignment horizontal="center"/>
    </xf>
    <xf numFmtId="167" fontId="17" fillId="0" borderId="8" xfId="0" applyNumberFormat="1" applyFont="1" applyBorder="1" applyAlignment="1">
      <alignment horizontal="center"/>
    </xf>
    <xf numFmtId="0" fontId="21" fillId="2" borderId="0" xfId="0" applyFont="1" applyFill="1"/>
    <xf numFmtId="167" fontId="17" fillId="0" borderId="5" xfId="0" applyNumberFormat="1" applyFont="1" applyBorder="1" applyAlignment="1">
      <alignment horizontal="center"/>
    </xf>
    <xf numFmtId="167" fontId="17" fillId="0" borderId="7" xfId="0" applyNumberFormat="1" applyFont="1" applyBorder="1" applyAlignment="1">
      <alignment horizontal="center"/>
    </xf>
    <xf numFmtId="167" fontId="17" fillId="0" borderId="9" xfId="0" applyNumberFormat="1" applyFont="1" applyBorder="1" applyAlignment="1">
      <alignment horizontal="center"/>
    </xf>
    <xf numFmtId="0" fontId="4" fillId="6" borderId="0" xfId="1" applyNumberFormat="1" applyFont="1" applyFill="1" applyBorder="1" applyAlignment="1" applyProtection="1">
      <alignment horizontal="left"/>
    </xf>
    <xf numFmtId="0" fontId="8" fillId="2" borderId="0" xfId="0" applyFont="1" applyFill="1"/>
    <xf numFmtId="0" fontId="6" fillId="0" borderId="0" xfId="0" applyFont="1" applyBorder="1" applyAlignment="1">
      <alignment horizontal="right"/>
    </xf>
    <xf numFmtId="0" fontId="5" fillId="5" borderId="13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4" borderId="2" xfId="0" applyFont="1" applyFill="1" applyBorder="1" applyAlignment="1">
      <alignment horizontal="center"/>
    </xf>
    <xf numFmtId="167" fontId="14" fillId="0" borderId="3" xfId="4" applyNumberFormat="1" applyFont="1" applyBorder="1" applyAlignment="1">
      <alignment horizontal="center"/>
    </xf>
    <xf numFmtId="167" fontId="14" fillId="0" borderId="7" xfId="4" applyNumberFormat="1" applyFont="1" applyBorder="1" applyAlignment="1">
      <alignment horizontal="center"/>
    </xf>
    <xf numFmtId="167" fontId="14" fillId="0" borderId="9" xfId="4" applyNumberFormat="1" applyFont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/>
    </xf>
    <xf numFmtId="0" fontId="21" fillId="6" borderId="2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7" fontId="17" fillId="0" borderId="9" xfId="0" applyNumberFormat="1" applyFont="1" applyBorder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7" fontId="17" fillId="0" borderId="7" xfId="0" applyNumberFormat="1" applyFont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4" fillId="3" borderId="0" xfId="1" applyNumberFormat="1" applyFont="1" applyFill="1" applyAlignment="1" applyProtection="1">
      <alignment horizontal="left"/>
      <protection locked="0"/>
    </xf>
    <xf numFmtId="0" fontId="16" fillId="3" borderId="0" xfId="1" applyNumberFormat="1" applyFont="1" applyFill="1" applyAlignment="1" applyProtection="1">
      <alignment horizontal="left"/>
      <protection locked="0"/>
    </xf>
    <xf numFmtId="0" fontId="1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6" fillId="5" borderId="14" xfId="0" applyFont="1" applyFill="1" applyBorder="1" applyAlignment="1">
      <alignment horizontal="center"/>
    </xf>
    <xf numFmtId="0" fontId="20" fillId="6" borderId="15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2" fontId="17" fillId="6" borderId="14" xfId="0" applyNumberFormat="1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</cellXfs>
  <cellStyles count="5">
    <cellStyle name="Normal" xfId="0" builtinId="0"/>
    <cellStyle name="normal_Audit forms revision_7-2" xfId="1"/>
    <cellStyle name="Normal_Calforms" xfId="2"/>
    <cellStyle name="Normal_HRMs1_1" xfId="3"/>
    <cellStyle name="Percent" xfId="4" builtinId="5"/>
  </cellStyles>
  <dxfs count="45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30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40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51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61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71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81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92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10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M_QA\LDEQ\2013%20Q2\SWLA\Lafayette%206_19_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etup"/>
      <sheetName val="Equipment Setup"/>
      <sheetName val="Sabio (ARH)"/>
      <sheetName val="Sabio (DDB)"/>
      <sheetName val="Sabio (EJH)"/>
      <sheetName val="WD (Met One)"/>
      <sheetName val="HWS"/>
      <sheetName val="Diff-Temp"/>
      <sheetName val="Temp"/>
      <sheetName val="Prcp"/>
      <sheetName val="RH"/>
      <sheetName val="BP"/>
      <sheetName val="Solar"/>
      <sheetName val="Net Rad"/>
      <sheetName val="GC"/>
      <sheetName val="NOx"/>
      <sheetName val="NOy"/>
      <sheetName val="SO2"/>
      <sheetName val="O3"/>
      <sheetName val="H2S"/>
      <sheetName val="CO"/>
      <sheetName val="NMHC"/>
      <sheetName val="PM10"/>
      <sheetName val="TSP"/>
      <sheetName val="TEOM_PM_LDEQ"/>
      <sheetName val="R&amp;P_PM2.5_LDEQ"/>
      <sheetName val="R&amp;P_PM2.5_LDEQ Colocated"/>
      <sheetName val="BAM1020_PM10_LDEQ"/>
      <sheetName val="BAM1020_PM10_LDEQ Colocated"/>
      <sheetName val="BAM1020_PM2.5_LDEQ "/>
      <sheetName val="SASS"/>
      <sheetName val="URG"/>
      <sheetName val="PS-1"/>
      <sheetName val="DRI"/>
      <sheetName val="Report"/>
      <sheetName val="Monitoring schedule"/>
    </sheetNames>
    <sheetDataSet>
      <sheetData sheetId="0">
        <row r="6">
          <cell r="B6">
            <v>41444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E14" sqref="E14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94" t="s">
        <v>0</v>
      </c>
      <c r="C1" s="94"/>
      <c r="D1" s="94"/>
      <c r="E1" s="94"/>
      <c r="F1" s="94"/>
      <c r="G1" s="94"/>
    </row>
    <row r="2" spans="2:7" s="39" customFormat="1" ht="15.75" customHeight="1">
      <c r="B2" s="94" t="s">
        <v>1</v>
      </c>
      <c r="C2" s="94"/>
      <c r="D2" s="94"/>
      <c r="E2" s="94"/>
      <c r="F2" s="94"/>
      <c r="G2" s="94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85" t="s">
        <v>66</v>
      </c>
      <c r="D4" s="85"/>
      <c r="E4" s="36" t="s">
        <v>4</v>
      </c>
      <c r="F4" s="87" t="s">
        <v>5</v>
      </c>
      <c r="G4" s="87"/>
    </row>
    <row r="5" spans="2:7" ht="15.75" customHeight="1">
      <c r="B5" s="35" t="s">
        <v>6</v>
      </c>
      <c r="C5" s="84" t="s">
        <v>7</v>
      </c>
      <c r="D5" s="85"/>
      <c r="E5" s="36" t="s">
        <v>8</v>
      </c>
      <c r="F5" s="86" t="s">
        <v>53</v>
      </c>
      <c r="G5" s="87"/>
    </row>
    <row r="6" spans="2:7" ht="15.75" customHeight="1">
      <c r="B6" s="35" t="s">
        <v>10</v>
      </c>
      <c r="C6" s="15">
        <v>41828</v>
      </c>
      <c r="E6" s="36" t="s">
        <v>11</v>
      </c>
      <c r="F6" s="86" t="s">
        <v>53</v>
      </c>
      <c r="G6" s="87"/>
    </row>
    <row r="7" spans="2:7" ht="15.75" customHeight="1">
      <c r="B7" s="35" t="s">
        <v>12</v>
      </c>
      <c r="C7" s="37">
        <v>0.52083333333333337</v>
      </c>
      <c r="E7" s="36" t="s">
        <v>13</v>
      </c>
      <c r="F7" s="86" t="s">
        <v>67</v>
      </c>
      <c r="G7" s="87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 t="s">
        <v>14</v>
      </c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2" t="s">
        <v>51</v>
      </c>
      <c r="C11" s="83"/>
      <c r="D11" s="83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0.52124999999999999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0.52083333333333337</v>
      </c>
      <c r="D14" s="40"/>
      <c r="E14" s="26"/>
      <c r="F14" s="29"/>
      <c r="G14" s="30"/>
    </row>
    <row r="15" spans="2:7" ht="15.75" customHeight="1" thickTop="1" thickBot="1">
      <c r="B15" s="88" t="s">
        <v>23</v>
      </c>
      <c r="C15" s="89"/>
      <c r="D15" s="89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90"/>
      <c r="C17" s="91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92"/>
      <c r="C18" s="93"/>
      <c r="D18" s="56">
        <v>16.7</v>
      </c>
      <c r="E18" s="56">
        <v>16.55</v>
      </c>
      <c r="F18" s="57">
        <f>IF($D18="","--",($D18-$E18)/$E18)</f>
        <v>9.0634441087612434E-3</v>
      </c>
      <c r="G18" s="57">
        <f>IF($F18="","--",($E18-16.67)/16.67)</f>
        <v>-7.1985602879424708E-3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8" t="s">
        <v>43</v>
      </c>
      <c r="G23" s="78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71" t="s">
        <v>33</v>
      </c>
      <c r="G24" s="71"/>
    </row>
    <row r="25" spans="2:7" ht="21.95" customHeight="1" thickTop="1">
      <c r="B25" s="47" t="s">
        <v>19</v>
      </c>
      <c r="C25" s="44">
        <v>1377</v>
      </c>
      <c r="D25" s="17">
        <v>27.1</v>
      </c>
      <c r="E25" s="18">
        <v>26.7</v>
      </c>
      <c r="F25" s="72">
        <f>IF($D25="","--",($D25-$E25))</f>
        <v>0.40000000000000213</v>
      </c>
      <c r="G25" s="72"/>
    </row>
    <row r="26" spans="2:7" ht="21.95" customHeight="1">
      <c r="B26" s="42" t="s">
        <v>21</v>
      </c>
      <c r="C26" s="52">
        <v>42025</v>
      </c>
      <c r="D26" s="19">
        <v>27.1</v>
      </c>
      <c r="E26" s="20">
        <v>26.7</v>
      </c>
      <c r="F26" s="73">
        <f>IF($D26="","--",($D26-$E26))</f>
        <v>0.40000000000000213</v>
      </c>
      <c r="G26" s="73"/>
    </row>
    <row r="27" spans="2:7" ht="21.95" customHeight="1" thickBot="1">
      <c r="B27" s="45"/>
      <c r="C27" s="46"/>
      <c r="D27" s="21">
        <v>27.1</v>
      </c>
      <c r="E27" s="22">
        <v>26.6</v>
      </c>
      <c r="F27" s="74">
        <f>IF($D27="","--",($D27-$E27))</f>
        <v>0.5</v>
      </c>
      <c r="G27" s="74"/>
    </row>
    <row r="28" spans="2:7" ht="15.75" customHeight="1" thickTop="1">
      <c r="B28" s="16"/>
      <c r="C28" s="16"/>
      <c r="D28" s="16"/>
      <c r="E28" s="16"/>
      <c r="F28" s="70" t="s">
        <v>34</v>
      </c>
      <c r="G28" s="70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8" t="s">
        <v>44</v>
      </c>
      <c r="G31" s="78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71" t="s">
        <v>36</v>
      </c>
      <c r="G32" s="71"/>
    </row>
    <row r="33" spans="2:7" ht="21.95" customHeight="1" thickTop="1">
      <c r="B33" s="47" t="s">
        <v>19</v>
      </c>
      <c r="C33" s="44">
        <v>1377</v>
      </c>
      <c r="D33" s="62">
        <v>738</v>
      </c>
      <c r="E33" s="62">
        <v>740</v>
      </c>
      <c r="F33" s="80">
        <f>IF($D33="","--",($D33-$E33))</f>
        <v>-2</v>
      </c>
      <c r="G33" s="80">
        <f>IF($C33="","--",($C33-$E33))</f>
        <v>637</v>
      </c>
    </row>
    <row r="34" spans="2:7" ht="21.95" customHeight="1">
      <c r="B34" s="42" t="s">
        <v>21</v>
      </c>
      <c r="C34" s="52">
        <v>42025</v>
      </c>
      <c r="D34" s="63">
        <v>738</v>
      </c>
      <c r="E34" s="63">
        <v>740</v>
      </c>
      <c r="F34" s="81">
        <f>IF($D34="","--",($D34-$E34))</f>
        <v>-2</v>
      </c>
      <c r="G34" s="81">
        <f>IF($C34="","--",($C34-$E34))</f>
        <v>41285</v>
      </c>
    </row>
    <row r="35" spans="2:7" ht="21.95" customHeight="1" thickBot="1">
      <c r="B35" s="50"/>
      <c r="C35" s="51"/>
      <c r="D35" s="64">
        <v>738</v>
      </c>
      <c r="E35" s="64">
        <v>740</v>
      </c>
      <c r="F35" s="79">
        <f>IF($D35="","--",($D35-$E35))</f>
        <v>-2</v>
      </c>
      <c r="G35" s="7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70" t="s">
        <v>37</v>
      </c>
      <c r="G36" s="70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  <mergeCell ref="F7:G7"/>
    <mergeCell ref="B15:D15"/>
    <mergeCell ref="B17:C17"/>
    <mergeCell ref="B18:C18"/>
    <mergeCell ref="B22:G22"/>
    <mergeCell ref="F35:G35"/>
    <mergeCell ref="F23:G23"/>
    <mergeCell ref="F33:G33"/>
    <mergeCell ref="F32:G32"/>
    <mergeCell ref="F34:G34"/>
    <mergeCell ref="F19:G19"/>
    <mergeCell ref="B16:C16"/>
    <mergeCell ref="F36:G36"/>
    <mergeCell ref="F24:G24"/>
    <mergeCell ref="F25:G25"/>
    <mergeCell ref="F26:G26"/>
    <mergeCell ref="F27:G27"/>
    <mergeCell ref="F28:G28"/>
    <mergeCell ref="B30:G30"/>
    <mergeCell ref="F31:G31"/>
  </mergeCells>
  <phoneticPr fontId="22" type="noConversion"/>
  <conditionalFormatting sqref="C24:C26 C32:C34 G10:G13 C4:D5 C6:C7 F4:G7 D18:E18">
    <cfRule type="cellIs" dxfId="44" priority="6" stopIfTrue="1" operator="equal">
      <formula>""</formula>
    </cfRule>
  </conditionalFormatting>
  <conditionalFormatting sqref="F33:G35">
    <cfRule type="cellIs" dxfId="43" priority="7" stopIfTrue="1" operator="notBetween">
      <formula>-10</formula>
      <formula>10</formula>
    </cfRule>
  </conditionalFormatting>
  <conditionalFormatting sqref="F25:G27">
    <cfRule type="cellIs" dxfId="42" priority="8" stopIfTrue="1" operator="notBetween">
      <formula>-2</formula>
      <formula>2</formula>
    </cfRule>
  </conditionalFormatting>
  <conditionalFormatting sqref="G18">
    <cfRule type="cellIs" dxfId="41" priority="10" stopIfTrue="1" operator="notBetween">
      <formula>-0.05</formula>
      <formula>0.05</formula>
    </cfRule>
  </conditionalFormatting>
  <conditionalFormatting sqref="F18">
    <cfRule type="cellIs" dxfId="40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C40" sqref="C40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94" t="s">
        <v>0</v>
      </c>
      <c r="C1" s="94"/>
      <c r="D1" s="94"/>
      <c r="E1" s="94"/>
      <c r="F1" s="94"/>
      <c r="G1" s="94"/>
    </row>
    <row r="2" spans="2:7" s="39" customFormat="1" ht="15.75" customHeight="1">
      <c r="B2" s="94" t="s">
        <v>1</v>
      </c>
      <c r="C2" s="94"/>
      <c r="D2" s="94"/>
      <c r="E2" s="94"/>
      <c r="F2" s="94"/>
      <c r="G2" s="94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85" t="s">
        <v>64</v>
      </c>
      <c r="D4" s="85"/>
      <c r="E4" s="36" t="s">
        <v>4</v>
      </c>
      <c r="F4" s="87" t="s">
        <v>5</v>
      </c>
      <c r="G4" s="87"/>
    </row>
    <row r="5" spans="2:7" ht="15.75" customHeight="1">
      <c r="B5" s="35" t="s">
        <v>6</v>
      </c>
      <c r="C5" s="84" t="s">
        <v>7</v>
      </c>
      <c r="D5" s="85"/>
      <c r="E5" s="36" t="s">
        <v>8</v>
      </c>
      <c r="F5" s="86" t="s">
        <v>53</v>
      </c>
      <c r="G5" s="87"/>
    </row>
    <row r="6" spans="2:7" ht="15.75" customHeight="1">
      <c r="B6" s="35" t="s">
        <v>10</v>
      </c>
      <c r="C6" s="15">
        <v>41828</v>
      </c>
      <c r="E6" s="36" t="s">
        <v>11</v>
      </c>
      <c r="F6" s="86" t="s">
        <v>53</v>
      </c>
      <c r="G6" s="87"/>
    </row>
    <row r="7" spans="2:7" ht="15.75" customHeight="1">
      <c r="B7" s="35" t="s">
        <v>12</v>
      </c>
      <c r="C7" s="37">
        <v>0.4375</v>
      </c>
      <c r="E7" s="36" t="s">
        <v>13</v>
      </c>
      <c r="F7" s="86" t="s">
        <v>65</v>
      </c>
      <c r="G7" s="87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 t="s">
        <v>14</v>
      </c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2" t="s">
        <v>51</v>
      </c>
      <c r="C11" s="83"/>
      <c r="D11" s="83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0.44839120370370367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0.44791666666666669</v>
      </c>
      <c r="D14" s="40"/>
      <c r="E14" s="26"/>
      <c r="F14" s="29"/>
      <c r="G14" s="30"/>
    </row>
    <row r="15" spans="2:7" ht="15.75" customHeight="1" thickTop="1" thickBot="1">
      <c r="B15" s="88" t="s">
        <v>23</v>
      </c>
      <c r="C15" s="89"/>
      <c r="D15" s="89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90"/>
      <c r="C17" s="91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92"/>
      <c r="C18" s="93"/>
      <c r="D18" s="56">
        <v>16.7</v>
      </c>
      <c r="E18" s="56">
        <v>16.75</v>
      </c>
      <c r="F18" s="57">
        <f>IF($D18="","--",($D18-$E18)/$E18)</f>
        <v>-2.9850746268657142E-3</v>
      </c>
      <c r="G18" s="57">
        <f>IF($F18="","--",($E18-16.67)/16.67)</f>
        <v>4.7990401919615049E-3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8" t="s">
        <v>43</v>
      </c>
      <c r="G23" s="78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71" t="s">
        <v>33</v>
      </c>
      <c r="G24" s="71"/>
    </row>
    <row r="25" spans="2:7" ht="21.95" customHeight="1" thickTop="1">
      <c r="B25" s="47" t="s">
        <v>19</v>
      </c>
      <c r="C25" s="44">
        <v>1377</v>
      </c>
      <c r="D25" s="18">
        <v>24.2</v>
      </c>
      <c r="E25" s="18">
        <v>24.8</v>
      </c>
      <c r="F25" s="72">
        <f>IF($D25="","--",($D25-$E25))</f>
        <v>-0.60000000000000142</v>
      </c>
      <c r="G25" s="72"/>
    </row>
    <row r="26" spans="2:7" ht="21.95" customHeight="1">
      <c r="B26" s="42" t="s">
        <v>21</v>
      </c>
      <c r="C26" s="52">
        <v>42025</v>
      </c>
      <c r="D26" s="20">
        <v>24.2</v>
      </c>
      <c r="E26" s="20">
        <v>24.6</v>
      </c>
      <c r="F26" s="73">
        <f>IF($D26="","--",($D26-$E26))</f>
        <v>-0.40000000000000213</v>
      </c>
      <c r="G26" s="73"/>
    </row>
    <row r="27" spans="2:7" ht="21.95" customHeight="1" thickBot="1">
      <c r="B27" s="45"/>
      <c r="C27" s="46"/>
      <c r="D27" s="22">
        <v>24</v>
      </c>
      <c r="E27" s="22">
        <v>24.7</v>
      </c>
      <c r="F27" s="74">
        <f>IF($D27="","--",($D27-$E27))</f>
        <v>-0.69999999999999929</v>
      </c>
      <c r="G27" s="74"/>
    </row>
    <row r="28" spans="2:7" ht="15.75" customHeight="1" thickTop="1">
      <c r="B28" s="16"/>
      <c r="C28" s="16"/>
      <c r="D28" s="16"/>
      <c r="E28" s="16"/>
      <c r="F28" s="70" t="s">
        <v>34</v>
      </c>
      <c r="G28" s="70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8" t="s">
        <v>44</v>
      </c>
      <c r="G31" s="78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71" t="s">
        <v>36</v>
      </c>
      <c r="G32" s="71"/>
    </row>
    <row r="33" spans="2:7" ht="21.95" customHeight="1" thickTop="1">
      <c r="B33" s="47" t="s">
        <v>19</v>
      </c>
      <c r="C33" s="44">
        <v>1377</v>
      </c>
      <c r="D33" s="62">
        <v>738</v>
      </c>
      <c r="E33" s="62">
        <v>740</v>
      </c>
      <c r="F33" s="80">
        <f>IF($D33="","--",($D33-$E33))</f>
        <v>-2</v>
      </c>
      <c r="G33" s="80">
        <f>IF($C33="","--",($C33-$E33))</f>
        <v>637</v>
      </c>
    </row>
    <row r="34" spans="2:7" ht="21.95" customHeight="1">
      <c r="B34" s="42" t="s">
        <v>21</v>
      </c>
      <c r="C34" s="52">
        <v>42025</v>
      </c>
      <c r="D34" s="63">
        <v>738</v>
      </c>
      <c r="E34" s="63">
        <v>740</v>
      </c>
      <c r="F34" s="81">
        <f>IF($D34="","--",($D34-$E34))</f>
        <v>-2</v>
      </c>
      <c r="G34" s="81">
        <f>IF($C34="","--",($C34-$E34))</f>
        <v>41285</v>
      </c>
    </row>
    <row r="35" spans="2:7" ht="21.95" customHeight="1" thickBot="1">
      <c r="B35" s="50"/>
      <c r="C35" s="51"/>
      <c r="D35" s="64">
        <v>738</v>
      </c>
      <c r="E35" s="64">
        <v>740</v>
      </c>
      <c r="F35" s="79">
        <f>IF($D35="","--",($D35-$E35))</f>
        <v>-2</v>
      </c>
      <c r="G35" s="7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70" t="s">
        <v>37</v>
      </c>
      <c r="G36" s="70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  <mergeCell ref="F7:G7"/>
    <mergeCell ref="B15:D15"/>
    <mergeCell ref="B17:C17"/>
    <mergeCell ref="B18:C18"/>
    <mergeCell ref="B22:G22"/>
    <mergeCell ref="F35:G35"/>
    <mergeCell ref="F23:G23"/>
    <mergeCell ref="F33:G33"/>
    <mergeCell ref="F32:G32"/>
    <mergeCell ref="F34:G34"/>
    <mergeCell ref="F19:G19"/>
    <mergeCell ref="B16:C16"/>
    <mergeCell ref="F36:G36"/>
    <mergeCell ref="F24:G24"/>
    <mergeCell ref="F25:G25"/>
    <mergeCell ref="F26:G26"/>
    <mergeCell ref="F27:G27"/>
    <mergeCell ref="F28:G28"/>
    <mergeCell ref="B30:G30"/>
    <mergeCell ref="F31:G31"/>
  </mergeCells>
  <phoneticPr fontId="22" type="noConversion"/>
  <conditionalFormatting sqref="C24:C26 C32:C34 G10:G13 C4:D5 C6:C7 F4:G7 D18:E18">
    <cfRule type="cellIs" dxfId="39" priority="6" stopIfTrue="1" operator="equal">
      <formula>""</formula>
    </cfRule>
  </conditionalFormatting>
  <conditionalFormatting sqref="F33:G35">
    <cfRule type="cellIs" dxfId="38" priority="7" stopIfTrue="1" operator="notBetween">
      <formula>-10</formula>
      <formula>10</formula>
    </cfRule>
  </conditionalFormatting>
  <conditionalFormatting sqref="F25:G27">
    <cfRule type="cellIs" dxfId="37" priority="8" stopIfTrue="1" operator="notBetween">
      <formula>-2</formula>
      <formula>2</formula>
    </cfRule>
  </conditionalFormatting>
  <conditionalFormatting sqref="G18">
    <cfRule type="cellIs" dxfId="36" priority="10" stopIfTrue="1" operator="notBetween">
      <formula>-0.05</formula>
      <formula>0.05</formula>
    </cfRule>
  </conditionalFormatting>
  <conditionalFormatting sqref="F18">
    <cfRule type="cellIs" dxfId="35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B40" sqref="B40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94" t="s">
        <v>0</v>
      </c>
      <c r="C1" s="94"/>
      <c r="D1" s="94"/>
      <c r="E1" s="94"/>
      <c r="F1" s="94"/>
      <c r="G1" s="94"/>
    </row>
    <row r="2" spans="2:7" s="39" customFormat="1" ht="15.75" customHeight="1">
      <c r="B2" s="94" t="s">
        <v>1</v>
      </c>
      <c r="C2" s="94"/>
      <c r="D2" s="94"/>
      <c r="E2" s="94"/>
      <c r="F2" s="94"/>
      <c r="G2" s="94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85" t="s">
        <v>62</v>
      </c>
      <c r="D4" s="85"/>
      <c r="E4" s="36" t="s">
        <v>4</v>
      </c>
      <c r="F4" s="87" t="s">
        <v>5</v>
      </c>
      <c r="G4" s="87"/>
    </row>
    <row r="5" spans="2:7" ht="15.75" customHeight="1">
      <c r="B5" s="35" t="s">
        <v>6</v>
      </c>
      <c r="C5" s="84" t="s">
        <v>7</v>
      </c>
      <c r="D5" s="85"/>
      <c r="E5" s="36" t="s">
        <v>8</v>
      </c>
      <c r="F5" s="86" t="s">
        <v>53</v>
      </c>
      <c r="G5" s="87"/>
    </row>
    <row r="6" spans="2:7" ht="15.75" customHeight="1">
      <c r="B6" s="35" t="s">
        <v>10</v>
      </c>
      <c r="C6" s="15">
        <v>41828</v>
      </c>
      <c r="E6" s="36" t="s">
        <v>11</v>
      </c>
      <c r="F6" s="86" t="s">
        <v>53</v>
      </c>
      <c r="G6" s="87"/>
    </row>
    <row r="7" spans="2:7" ht="15.75" customHeight="1">
      <c r="B7" s="35" t="s">
        <v>12</v>
      </c>
      <c r="C7" s="37">
        <v>0.4201388888888889</v>
      </c>
      <c r="E7" s="36" t="s">
        <v>13</v>
      </c>
      <c r="F7" s="86" t="s">
        <v>63</v>
      </c>
      <c r="G7" s="87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 t="s">
        <v>14</v>
      </c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2" t="s">
        <v>51</v>
      </c>
      <c r="C11" s="83"/>
      <c r="D11" s="83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0.42192129629629632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0.42152777777777778</v>
      </c>
      <c r="D14" s="40"/>
      <c r="E14" s="26"/>
      <c r="F14" s="29"/>
      <c r="G14" s="30"/>
    </row>
    <row r="15" spans="2:7" ht="15.75" customHeight="1" thickTop="1" thickBot="1">
      <c r="B15" s="88" t="s">
        <v>23</v>
      </c>
      <c r="C15" s="89"/>
      <c r="D15" s="89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90"/>
      <c r="C17" s="91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92"/>
      <c r="C18" s="93"/>
      <c r="D18" s="56">
        <v>16.7</v>
      </c>
      <c r="E18" s="56">
        <v>16.89</v>
      </c>
      <c r="F18" s="57">
        <f>IF($D18="","--",($D18-$E18)/$E18)</f>
        <v>-1.1249259917110791E-2</v>
      </c>
      <c r="G18" s="57">
        <f>IF($F18="","--",($E18-16.67)/16.67)</f>
        <v>1.3197360527894351E-2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8" t="s">
        <v>43</v>
      </c>
      <c r="G23" s="78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71" t="s">
        <v>33</v>
      </c>
      <c r="G24" s="71"/>
    </row>
    <row r="25" spans="2:7" ht="21.95" customHeight="1" thickTop="1">
      <c r="B25" s="47" t="s">
        <v>19</v>
      </c>
      <c r="C25" s="44">
        <v>1377</v>
      </c>
      <c r="D25" s="17">
        <v>24.5</v>
      </c>
      <c r="E25" s="18">
        <v>24.8</v>
      </c>
      <c r="F25" s="72">
        <f>IF($D25="","--",($D25-$E25))</f>
        <v>-0.30000000000000071</v>
      </c>
      <c r="G25" s="72"/>
    </row>
    <row r="26" spans="2:7" ht="21.95" customHeight="1">
      <c r="B26" s="42" t="s">
        <v>21</v>
      </c>
      <c r="C26" s="52">
        <v>42025</v>
      </c>
      <c r="D26" s="19">
        <v>24.5</v>
      </c>
      <c r="E26" s="20">
        <v>24.6</v>
      </c>
      <c r="F26" s="73">
        <f>IF($D26="","--",($D26-$E26))</f>
        <v>-0.10000000000000142</v>
      </c>
      <c r="G26" s="73"/>
    </row>
    <row r="27" spans="2:7" ht="21.95" customHeight="1" thickBot="1">
      <c r="B27" s="45"/>
      <c r="C27" s="46"/>
      <c r="D27" s="21">
        <v>24.5</v>
      </c>
      <c r="E27" s="22">
        <v>24.7</v>
      </c>
      <c r="F27" s="74">
        <f>IF($D27="","--",($D27-$E27))</f>
        <v>-0.19999999999999929</v>
      </c>
      <c r="G27" s="74"/>
    </row>
    <row r="28" spans="2:7" ht="15.75" customHeight="1" thickTop="1">
      <c r="B28" s="16"/>
      <c r="C28" s="16"/>
      <c r="D28" s="16"/>
      <c r="E28" s="16"/>
      <c r="F28" s="70" t="s">
        <v>34</v>
      </c>
      <c r="G28" s="70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8" t="s">
        <v>44</v>
      </c>
      <c r="G31" s="78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71" t="s">
        <v>36</v>
      </c>
      <c r="G32" s="71"/>
    </row>
    <row r="33" spans="2:7" ht="21.95" customHeight="1" thickTop="1">
      <c r="B33" s="47" t="s">
        <v>19</v>
      </c>
      <c r="C33" s="44">
        <v>1377</v>
      </c>
      <c r="D33" s="62">
        <v>737</v>
      </c>
      <c r="E33" s="62">
        <v>739</v>
      </c>
      <c r="F33" s="80">
        <f>IF($D33="","--",($D33-$E33))</f>
        <v>-2</v>
      </c>
      <c r="G33" s="80">
        <f>IF($C33="","--",($C33-$E33))</f>
        <v>638</v>
      </c>
    </row>
    <row r="34" spans="2:7" ht="21.95" customHeight="1">
      <c r="B34" s="42" t="s">
        <v>21</v>
      </c>
      <c r="C34" s="52">
        <v>42025</v>
      </c>
      <c r="D34" s="63">
        <v>737</v>
      </c>
      <c r="E34" s="63">
        <v>739</v>
      </c>
      <c r="F34" s="81">
        <f>IF($D34="","--",($D34-$E34))</f>
        <v>-2</v>
      </c>
      <c r="G34" s="81">
        <f>IF($C34="","--",($C34-$E34))</f>
        <v>41286</v>
      </c>
    </row>
    <row r="35" spans="2:7" ht="21.95" customHeight="1" thickBot="1">
      <c r="B35" s="50"/>
      <c r="C35" s="51"/>
      <c r="D35" s="64">
        <v>737</v>
      </c>
      <c r="E35" s="64">
        <v>739</v>
      </c>
      <c r="F35" s="79">
        <f>IF($D35="","--",($D35-$E35))</f>
        <v>-2</v>
      </c>
      <c r="G35" s="7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70" t="s">
        <v>37</v>
      </c>
      <c r="G36" s="70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  <mergeCell ref="F7:G7"/>
    <mergeCell ref="B15:D15"/>
    <mergeCell ref="B17:C17"/>
    <mergeCell ref="B18:C18"/>
    <mergeCell ref="B22:G22"/>
    <mergeCell ref="F35:G35"/>
    <mergeCell ref="F23:G23"/>
    <mergeCell ref="F33:G33"/>
    <mergeCell ref="F32:G32"/>
    <mergeCell ref="F34:G34"/>
    <mergeCell ref="F19:G19"/>
    <mergeCell ref="B16:C16"/>
    <mergeCell ref="F36:G36"/>
    <mergeCell ref="F24:G24"/>
    <mergeCell ref="F25:G25"/>
    <mergeCell ref="F26:G26"/>
    <mergeCell ref="F27:G27"/>
    <mergeCell ref="F28:G28"/>
    <mergeCell ref="B30:G30"/>
    <mergeCell ref="F31:G31"/>
  </mergeCells>
  <phoneticPr fontId="22" type="noConversion"/>
  <conditionalFormatting sqref="C24:C26 C32:C34 G10:G13 C4:D5 C6:C7 F4:G7 D18:E18">
    <cfRule type="cellIs" dxfId="34" priority="6" stopIfTrue="1" operator="equal">
      <formula>""</formula>
    </cfRule>
  </conditionalFormatting>
  <conditionalFormatting sqref="F33:G35">
    <cfRule type="cellIs" dxfId="33" priority="7" stopIfTrue="1" operator="notBetween">
      <formula>-10</formula>
      <formula>10</formula>
    </cfRule>
  </conditionalFormatting>
  <conditionalFormatting sqref="F25:G27">
    <cfRule type="cellIs" dxfId="32" priority="8" stopIfTrue="1" operator="notBetween">
      <formula>-2</formula>
      <formula>2</formula>
    </cfRule>
  </conditionalFormatting>
  <conditionalFormatting sqref="G18">
    <cfRule type="cellIs" dxfId="31" priority="10" stopIfTrue="1" operator="notBetween">
      <formula>-0.05</formula>
      <formula>0.05</formula>
    </cfRule>
  </conditionalFormatting>
  <conditionalFormatting sqref="F18">
    <cfRule type="cellIs" dxfId="30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showGridLines="0" zoomScale="90" zoomScaleNormal="90" workbookViewId="0"/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8" s="39" customFormat="1" ht="15.75" customHeight="1">
      <c r="B1" s="94" t="s">
        <v>0</v>
      </c>
      <c r="C1" s="94"/>
      <c r="D1" s="94"/>
      <c r="E1" s="94"/>
      <c r="F1" s="94"/>
      <c r="G1" s="94"/>
    </row>
    <row r="2" spans="2:8" s="39" customFormat="1" ht="15.75" customHeight="1">
      <c r="B2" s="94" t="s">
        <v>1</v>
      </c>
      <c r="C2" s="94"/>
      <c r="D2" s="94"/>
      <c r="E2" s="94"/>
      <c r="F2" s="94"/>
      <c r="G2" s="94"/>
    </row>
    <row r="3" spans="2:8" ht="15.75" customHeight="1">
      <c r="B3" s="1"/>
      <c r="C3" s="1"/>
      <c r="D3" s="1"/>
      <c r="E3" s="1"/>
      <c r="F3" s="1"/>
      <c r="G3" s="1"/>
    </row>
    <row r="4" spans="2:8" ht="15.75" customHeight="1">
      <c r="B4" s="35" t="s">
        <v>2</v>
      </c>
      <c r="C4" s="85" t="s">
        <v>61</v>
      </c>
      <c r="D4" s="85"/>
      <c r="E4" s="36" t="s">
        <v>4</v>
      </c>
      <c r="F4" s="87" t="s">
        <v>5</v>
      </c>
      <c r="G4" s="87"/>
    </row>
    <row r="5" spans="2:8" ht="15.75" customHeight="1">
      <c r="B5" s="35" t="s">
        <v>6</v>
      </c>
      <c r="C5" s="84" t="s">
        <v>7</v>
      </c>
      <c r="D5" s="85"/>
      <c r="E5" s="36" t="s">
        <v>8</v>
      </c>
      <c r="F5" s="86" t="s">
        <v>53</v>
      </c>
      <c r="G5" s="87"/>
    </row>
    <row r="6" spans="2:8" ht="15.75" customHeight="1">
      <c r="B6" s="35" t="s">
        <v>10</v>
      </c>
      <c r="C6" s="15">
        <v>41828</v>
      </c>
      <c r="E6" s="36" t="s">
        <v>11</v>
      </c>
      <c r="F6" s="86" t="s">
        <v>53</v>
      </c>
      <c r="G6" s="87"/>
    </row>
    <row r="7" spans="2:8" ht="15.75" customHeight="1">
      <c r="B7" s="35" t="s">
        <v>12</v>
      </c>
      <c r="C7" s="37">
        <v>0.55555555555555558</v>
      </c>
      <c r="E7" s="36" t="s">
        <v>13</v>
      </c>
      <c r="F7" s="86" t="s">
        <v>60</v>
      </c>
      <c r="G7" s="87"/>
    </row>
    <row r="8" spans="2:8" ht="15.75" customHeight="1" thickBot="1">
      <c r="B8" s="3"/>
      <c r="C8" s="3"/>
      <c r="D8" s="3"/>
      <c r="E8" s="16"/>
      <c r="F8" s="16"/>
      <c r="G8" s="3"/>
    </row>
    <row r="9" spans="2:8" ht="15.75" customHeight="1" thickTop="1" thickBot="1">
      <c r="B9" s="75" t="s">
        <v>14</v>
      </c>
      <c r="C9" s="76"/>
      <c r="D9" s="76"/>
      <c r="E9" s="76"/>
      <c r="F9" s="76"/>
      <c r="G9" s="77"/>
    </row>
    <row r="10" spans="2:8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8" ht="15.75" customHeight="1" thickTop="1">
      <c r="B11" s="82" t="s">
        <v>51</v>
      </c>
      <c r="C11" s="83"/>
      <c r="D11" s="83"/>
      <c r="E11" s="49"/>
      <c r="F11" s="26" t="s">
        <v>17</v>
      </c>
      <c r="G11" s="44" t="s">
        <v>18</v>
      </c>
    </row>
    <row r="12" spans="2:8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8" ht="15.75" customHeight="1" thickTop="1" thickBot="1">
      <c r="B13" s="24" t="s">
        <v>20</v>
      </c>
      <c r="C13" s="55">
        <v>0.55738425925925927</v>
      </c>
      <c r="D13" s="40"/>
      <c r="E13" s="49"/>
      <c r="F13" s="26" t="s">
        <v>21</v>
      </c>
      <c r="G13" s="52">
        <v>42025</v>
      </c>
      <c r="H13" s="57">
        <f>IF($F13="","--",($E13-16.67)/16.67)</f>
        <v>-1</v>
      </c>
    </row>
    <row r="14" spans="2:8" ht="15.75" customHeight="1" thickTop="1" thickBot="1">
      <c r="B14" s="24" t="s">
        <v>22</v>
      </c>
      <c r="C14" s="55">
        <v>0.55694444444444446</v>
      </c>
      <c r="D14" s="40"/>
      <c r="E14" s="26"/>
      <c r="F14" s="29"/>
      <c r="G14" s="30"/>
    </row>
    <row r="15" spans="2:8" ht="15.75" customHeight="1" thickTop="1" thickBot="1">
      <c r="B15" s="88" t="s">
        <v>23</v>
      </c>
      <c r="C15" s="89"/>
      <c r="D15" s="89"/>
      <c r="E15" s="26"/>
      <c r="F15" s="29"/>
      <c r="G15" s="30"/>
    </row>
    <row r="16" spans="2:8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90"/>
      <c r="C17" s="91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92"/>
      <c r="C18" s="93"/>
      <c r="D18" s="56">
        <v>16.7</v>
      </c>
      <c r="E18" s="56">
        <v>16.43</v>
      </c>
      <c r="F18" s="57">
        <f>IF($D18="","--",($D18-$E18)/$E18)</f>
        <v>1.6433353621424198E-2</v>
      </c>
      <c r="G18" s="57">
        <f>IF($F18="","--",($E18-16.67)/16.67)</f>
        <v>-1.4397120575884942E-2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8" t="s">
        <v>43</v>
      </c>
      <c r="G23" s="78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71" t="s">
        <v>33</v>
      </c>
      <c r="G24" s="71"/>
    </row>
    <row r="25" spans="2:7" ht="21.95" customHeight="1" thickTop="1">
      <c r="B25" s="47" t="s">
        <v>19</v>
      </c>
      <c r="C25" s="44">
        <v>1377</v>
      </c>
      <c r="D25" s="17">
        <v>26.7</v>
      </c>
      <c r="E25" s="18">
        <v>27.3</v>
      </c>
      <c r="F25" s="72">
        <f>IF($D25="","--",($D25-$E25))</f>
        <v>-0.60000000000000142</v>
      </c>
      <c r="G25" s="72"/>
    </row>
    <row r="26" spans="2:7" ht="21.95" customHeight="1">
      <c r="B26" s="42" t="s">
        <v>21</v>
      </c>
      <c r="C26" s="52">
        <v>42025</v>
      </c>
      <c r="D26" s="19">
        <v>26.8</v>
      </c>
      <c r="E26" s="20">
        <v>27.3</v>
      </c>
      <c r="F26" s="73">
        <f>IF($D26="","--",($D26-$E26))</f>
        <v>-0.5</v>
      </c>
      <c r="G26" s="73"/>
    </row>
    <row r="27" spans="2:7" ht="21.95" customHeight="1" thickBot="1">
      <c r="B27" s="45"/>
      <c r="C27" s="46"/>
      <c r="D27" s="21">
        <v>26.9</v>
      </c>
      <c r="E27" s="22">
        <v>27.5</v>
      </c>
      <c r="F27" s="74">
        <f>IF($D27="","--",($D27-$E27))</f>
        <v>-0.60000000000000142</v>
      </c>
      <c r="G27" s="74"/>
    </row>
    <row r="28" spans="2:7" ht="15.75" customHeight="1" thickTop="1">
      <c r="B28" s="16"/>
      <c r="C28" s="16"/>
      <c r="D28" s="16"/>
      <c r="E28" s="16"/>
      <c r="F28" s="70" t="s">
        <v>34</v>
      </c>
      <c r="G28" s="70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8" t="s">
        <v>44</v>
      </c>
      <c r="G31" s="78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71" t="s">
        <v>36</v>
      </c>
      <c r="G32" s="71"/>
    </row>
    <row r="33" spans="2:7" ht="21.95" customHeight="1" thickTop="1">
      <c r="B33" s="47" t="s">
        <v>19</v>
      </c>
      <c r="C33" s="44">
        <v>1377</v>
      </c>
      <c r="D33" s="58">
        <v>739</v>
      </c>
      <c r="E33" s="62">
        <v>740</v>
      </c>
      <c r="F33" s="80">
        <f>IF($D33="","--",($D33-$E33))</f>
        <v>-1</v>
      </c>
      <c r="G33" s="80">
        <f>IF($C33="","--",($C33-$E33))</f>
        <v>637</v>
      </c>
    </row>
    <row r="34" spans="2:7" ht="21.95" customHeight="1">
      <c r="B34" s="42" t="s">
        <v>21</v>
      </c>
      <c r="C34" s="52">
        <v>42025</v>
      </c>
      <c r="D34" s="59">
        <v>739</v>
      </c>
      <c r="E34" s="63">
        <v>740</v>
      </c>
      <c r="F34" s="81">
        <f>IF($D34="","--",($D34-$E34))</f>
        <v>-1</v>
      </c>
      <c r="G34" s="81">
        <f>IF($C34="","--",($C34-$E34))</f>
        <v>41285</v>
      </c>
    </row>
    <row r="35" spans="2:7" ht="21.95" customHeight="1" thickBot="1">
      <c r="B35" s="50"/>
      <c r="C35" s="51"/>
      <c r="D35" s="60">
        <v>739</v>
      </c>
      <c r="E35" s="64">
        <v>740</v>
      </c>
      <c r="F35" s="79">
        <f>IF($D35="","--",($D35-$E35))</f>
        <v>-1</v>
      </c>
      <c r="G35" s="7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70" t="s">
        <v>37</v>
      </c>
      <c r="G36" s="70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  <mergeCell ref="F7:G7"/>
    <mergeCell ref="B15:D15"/>
    <mergeCell ref="B17:C17"/>
    <mergeCell ref="B18:C18"/>
    <mergeCell ref="B22:G22"/>
    <mergeCell ref="F35:G35"/>
    <mergeCell ref="F23:G23"/>
    <mergeCell ref="F33:G33"/>
    <mergeCell ref="F32:G32"/>
    <mergeCell ref="F34:G34"/>
    <mergeCell ref="F19:G19"/>
    <mergeCell ref="B16:C16"/>
    <mergeCell ref="F36:G36"/>
    <mergeCell ref="F24:G24"/>
    <mergeCell ref="F25:G25"/>
    <mergeCell ref="F26:G26"/>
    <mergeCell ref="F27:G27"/>
    <mergeCell ref="F28:G28"/>
    <mergeCell ref="B30:G30"/>
    <mergeCell ref="F31:G31"/>
  </mergeCells>
  <phoneticPr fontId="22" type="noConversion"/>
  <conditionalFormatting sqref="C24:C26 C32:C34 G10:G13 C4:D5 C6:C7 F4:G7 D18:E18">
    <cfRule type="cellIs" dxfId="29" priority="6" stopIfTrue="1" operator="equal">
      <formula>""</formula>
    </cfRule>
  </conditionalFormatting>
  <conditionalFormatting sqref="F33:G35">
    <cfRule type="cellIs" dxfId="28" priority="7" stopIfTrue="1" operator="notBetween">
      <formula>-10</formula>
      <formula>10</formula>
    </cfRule>
  </conditionalFormatting>
  <conditionalFormatting sqref="F25:G27">
    <cfRule type="cellIs" dxfId="27" priority="8" stopIfTrue="1" operator="notBetween">
      <formula>-2</formula>
      <formula>2</formula>
    </cfRule>
  </conditionalFormatting>
  <conditionalFormatting sqref="G18 H13">
    <cfRule type="cellIs" dxfId="26" priority="10" stopIfTrue="1" operator="notBetween">
      <formula>-0.05</formula>
      <formula>0.05</formula>
    </cfRule>
  </conditionalFormatting>
  <conditionalFormatting sqref="F18">
    <cfRule type="cellIs" dxfId="25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B1" sqref="B1:G1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94" t="s">
        <v>0</v>
      </c>
      <c r="C1" s="94"/>
      <c r="D1" s="94"/>
      <c r="E1" s="94"/>
      <c r="F1" s="94"/>
      <c r="G1" s="94"/>
    </row>
    <row r="2" spans="2:7" s="39" customFormat="1" ht="15.75" customHeight="1">
      <c r="B2" s="94" t="s">
        <v>1</v>
      </c>
      <c r="C2" s="94"/>
      <c r="D2" s="94"/>
      <c r="E2" s="94"/>
      <c r="F2" s="94"/>
      <c r="G2" s="94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85" t="s">
        <v>72</v>
      </c>
      <c r="D4" s="85"/>
      <c r="E4" s="36" t="s">
        <v>4</v>
      </c>
      <c r="F4" s="87" t="s">
        <v>5</v>
      </c>
      <c r="G4" s="87"/>
    </row>
    <row r="5" spans="2:7" ht="15.75" customHeight="1">
      <c r="B5" s="35" t="s">
        <v>6</v>
      </c>
      <c r="C5" s="84" t="s">
        <v>7</v>
      </c>
      <c r="D5" s="85"/>
      <c r="E5" s="36" t="s">
        <v>8</v>
      </c>
      <c r="F5" s="86" t="s">
        <v>53</v>
      </c>
      <c r="G5" s="87"/>
    </row>
    <row r="6" spans="2:7" ht="15.75" customHeight="1">
      <c r="B6" s="35" t="s">
        <v>10</v>
      </c>
      <c r="C6" s="15">
        <v>41828</v>
      </c>
      <c r="E6" s="36" t="s">
        <v>11</v>
      </c>
      <c r="F6" s="86" t="s">
        <v>53</v>
      </c>
      <c r="G6" s="87"/>
    </row>
    <row r="7" spans="2:7" ht="15.75" customHeight="1">
      <c r="B7" s="35" t="s">
        <v>12</v>
      </c>
      <c r="C7" s="37">
        <v>0.54166666666666663</v>
      </c>
      <c r="E7" s="36" t="s">
        <v>13</v>
      </c>
      <c r="F7" s="86" t="s">
        <v>68</v>
      </c>
      <c r="G7" s="87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 t="s">
        <v>14</v>
      </c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0.3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2" t="s">
        <v>51</v>
      </c>
      <c r="C11" s="83"/>
      <c r="D11" s="83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0.54288194444444449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0.54236111111111118</v>
      </c>
      <c r="D14" s="40"/>
      <c r="E14" s="26"/>
      <c r="F14" s="29"/>
      <c r="G14" s="30"/>
    </row>
    <row r="15" spans="2:7" ht="15.75" customHeight="1" thickTop="1" thickBot="1">
      <c r="B15" s="88" t="s">
        <v>23</v>
      </c>
      <c r="C15" s="89"/>
      <c r="D15" s="89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90"/>
      <c r="C17" s="91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92"/>
      <c r="C18" s="93"/>
      <c r="D18" s="56">
        <v>16.7</v>
      </c>
      <c r="E18" s="56">
        <v>16.93</v>
      </c>
      <c r="F18" s="57">
        <f>IF($D18="","--",($D18-$E18)/$E18)</f>
        <v>-1.3585351447135288E-2</v>
      </c>
      <c r="G18" s="57">
        <f>IF($F18="","--",($E18-16.67)/16.67)</f>
        <v>1.5596880623875105E-2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8" t="s">
        <v>43</v>
      </c>
      <c r="G23" s="78"/>
    </row>
    <row r="24" spans="2:7" ht="15.75" customHeight="1" thickBot="1">
      <c r="B24" s="33" t="s">
        <v>17</v>
      </c>
      <c r="C24" s="34" t="s">
        <v>18</v>
      </c>
      <c r="D24" s="11" t="s">
        <v>46</v>
      </c>
      <c r="E24" s="11" t="s">
        <v>46</v>
      </c>
      <c r="F24" s="71" t="s">
        <v>33</v>
      </c>
      <c r="G24" s="71"/>
    </row>
    <row r="25" spans="2:7" ht="21.95" customHeight="1" thickTop="1">
      <c r="B25" s="41" t="s">
        <v>19</v>
      </c>
      <c r="C25" s="44">
        <v>1377</v>
      </c>
      <c r="D25" s="18">
        <v>26.2</v>
      </c>
      <c r="E25" s="18">
        <v>27</v>
      </c>
      <c r="F25" s="72">
        <f>IF($D25="","--",($D25-$E25))</f>
        <v>-0.80000000000000071</v>
      </c>
      <c r="G25" s="72"/>
    </row>
    <row r="26" spans="2:7" ht="21.95" customHeight="1">
      <c r="B26" s="42" t="s">
        <v>21</v>
      </c>
      <c r="C26" s="52">
        <v>42025</v>
      </c>
      <c r="D26" s="20">
        <v>26.2</v>
      </c>
      <c r="E26" s="20">
        <v>27.1</v>
      </c>
      <c r="F26" s="73">
        <f>IF($D26="","--",($D26-$E26))</f>
        <v>-0.90000000000000213</v>
      </c>
      <c r="G26" s="73"/>
    </row>
    <row r="27" spans="2:7" ht="21.95" customHeight="1" thickBot="1">
      <c r="B27" s="45"/>
      <c r="C27" s="46"/>
      <c r="D27" s="22">
        <v>26.1</v>
      </c>
      <c r="E27" s="22">
        <v>26.7</v>
      </c>
      <c r="F27" s="74">
        <f>IF($D27="","--",($D27-$E27))</f>
        <v>-0.59999999999999787</v>
      </c>
      <c r="G27" s="74"/>
    </row>
    <row r="28" spans="2:7" ht="15.75" customHeight="1" thickTop="1">
      <c r="B28" s="16"/>
      <c r="C28" s="16"/>
      <c r="D28" s="16"/>
      <c r="E28" s="16"/>
      <c r="F28" s="70" t="s">
        <v>34</v>
      </c>
      <c r="G28" s="70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8" t="s">
        <v>44</v>
      </c>
      <c r="G31" s="78"/>
    </row>
    <row r="32" spans="2:7" ht="15.75" customHeight="1" thickBot="1">
      <c r="B32" s="33" t="s">
        <v>17</v>
      </c>
      <c r="C32" s="34" t="s">
        <v>18</v>
      </c>
      <c r="D32" s="11" t="s">
        <v>47</v>
      </c>
      <c r="E32" s="11" t="s">
        <v>47</v>
      </c>
      <c r="F32" s="71" t="s">
        <v>36</v>
      </c>
      <c r="G32" s="71"/>
    </row>
    <row r="33" spans="2:7" ht="21.95" customHeight="1" thickTop="1">
      <c r="B33" s="41" t="s">
        <v>19</v>
      </c>
      <c r="C33" s="44">
        <v>1377</v>
      </c>
      <c r="D33" s="62">
        <v>738</v>
      </c>
      <c r="E33" s="62">
        <v>740</v>
      </c>
      <c r="F33" s="80">
        <f>IF($D33="","--",($D33-$E33))</f>
        <v>-2</v>
      </c>
      <c r="G33" s="80">
        <f>IF($C33="","--",($C33-$E33))</f>
        <v>637</v>
      </c>
    </row>
    <row r="34" spans="2:7" ht="21.95" customHeight="1">
      <c r="B34" s="42" t="s">
        <v>21</v>
      </c>
      <c r="C34" s="52">
        <v>42025</v>
      </c>
      <c r="D34" s="63">
        <v>738</v>
      </c>
      <c r="E34" s="63">
        <v>740</v>
      </c>
      <c r="F34" s="81">
        <f>IF($D34="","--",($D34-$E34))</f>
        <v>-2</v>
      </c>
      <c r="G34" s="81">
        <f>IF($C34="","--",($C34-$E34))</f>
        <v>41285</v>
      </c>
    </row>
    <row r="35" spans="2:7" ht="21.95" customHeight="1" thickBot="1">
      <c r="B35" s="50"/>
      <c r="C35" s="51"/>
      <c r="D35" s="64">
        <v>738</v>
      </c>
      <c r="E35" s="64">
        <v>740</v>
      </c>
      <c r="F35" s="79">
        <f>IF($D35="","--",($D35-$E35))</f>
        <v>-2</v>
      </c>
      <c r="G35" s="7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70" t="s">
        <v>37</v>
      </c>
      <c r="G36" s="70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  <mergeCell ref="F7:G7"/>
    <mergeCell ref="B15:D15"/>
    <mergeCell ref="B17:C17"/>
    <mergeCell ref="B18:C18"/>
    <mergeCell ref="B22:G22"/>
    <mergeCell ref="F35:G35"/>
    <mergeCell ref="F23:G23"/>
    <mergeCell ref="F33:G33"/>
    <mergeCell ref="F32:G32"/>
    <mergeCell ref="F34:G34"/>
    <mergeCell ref="F19:G19"/>
    <mergeCell ref="B16:C16"/>
    <mergeCell ref="F36:G36"/>
    <mergeCell ref="F24:G24"/>
    <mergeCell ref="F25:G25"/>
    <mergeCell ref="F26:G26"/>
    <mergeCell ref="F27:G27"/>
    <mergeCell ref="F28:G28"/>
    <mergeCell ref="B30:G30"/>
    <mergeCell ref="F31:G31"/>
  </mergeCells>
  <phoneticPr fontId="22" type="noConversion"/>
  <conditionalFormatting sqref="C24:C26 C32:C34 G10:G13 C4:D5 C6:C7 F4:G7 D18:E18">
    <cfRule type="cellIs" dxfId="24" priority="6" stopIfTrue="1" operator="equal">
      <formula>""</formula>
    </cfRule>
  </conditionalFormatting>
  <conditionalFormatting sqref="F33:G35">
    <cfRule type="cellIs" dxfId="23" priority="7" stopIfTrue="1" operator="notBetween">
      <formula>-10</formula>
      <formula>10</formula>
    </cfRule>
  </conditionalFormatting>
  <conditionalFormatting sqref="F25:G27">
    <cfRule type="cellIs" dxfId="22" priority="8" stopIfTrue="1" operator="notBetween">
      <formula>-2</formula>
      <formula>2</formula>
    </cfRule>
  </conditionalFormatting>
  <conditionalFormatting sqref="G18">
    <cfRule type="cellIs" dxfId="21" priority="10" stopIfTrue="1" operator="notBetween">
      <formula>-0.05</formula>
      <formula>0.05</formula>
    </cfRule>
  </conditionalFormatting>
  <conditionalFormatting sqref="F18">
    <cfRule type="cellIs" dxfId="20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abSelected="1" topLeftCell="B1" zoomScale="90" zoomScaleNormal="90" workbookViewId="0">
      <selection activeCell="B40" sqref="B40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94" t="s">
        <v>0</v>
      </c>
      <c r="C1" s="94"/>
      <c r="D1" s="94"/>
      <c r="E1" s="94"/>
      <c r="F1" s="94"/>
      <c r="G1" s="94"/>
    </row>
    <row r="2" spans="2:7" s="39" customFormat="1" ht="15.75" customHeight="1">
      <c r="B2" s="94" t="s">
        <v>1</v>
      </c>
      <c r="C2" s="94"/>
      <c r="D2" s="94"/>
      <c r="E2" s="94"/>
      <c r="F2" s="94"/>
      <c r="G2" s="94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85" t="s">
        <v>57</v>
      </c>
      <c r="D4" s="85"/>
      <c r="E4" s="36" t="s">
        <v>4</v>
      </c>
      <c r="F4" s="87" t="s">
        <v>5</v>
      </c>
      <c r="G4" s="87"/>
    </row>
    <row r="5" spans="2:7" ht="15.75" customHeight="1">
      <c r="B5" s="35" t="s">
        <v>6</v>
      </c>
      <c r="C5" s="84" t="s">
        <v>7</v>
      </c>
      <c r="D5" s="85"/>
      <c r="E5" s="36" t="s">
        <v>8</v>
      </c>
      <c r="F5" s="86" t="s">
        <v>9</v>
      </c>
      <c r="G5" s="87"/>
    </row>
    <row r="6" spans="2:7" ht="15.75" customHeight="1">
      <c r="B6" s="35" t="s">
        <v>10</v>
      </c>
      <c r="C6" s="15">
        <v>41831</v>
      </c>
      <c r="E6" s="36" t="s">
        <v>11</v>
      </c>
      <c r="F6" s="95" t="s">
        <v>53</v>
      </c>
      <c r="G6" s="87"/>
    </row>
    <row r="7" spans="2:7" ht="15.75" customHeight="1">
      <c r="B7" s="35" t="s">
        <v>12</v>
      </c>
      <c r="C7" s="37">
        <v>0.51388888888888895</v>
      </c>
      <c r="E7" s="36" t="s">
        <v>13</v>
      </c>
      <c r="F7" s="86" t="s">
        <v>58</v>
      </c>
      <c r="G7" s="87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/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2" t="s">
        <v>51</v>
      </c>
      <c r="C11" s="83"/>
      <c r="D11" s="83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0.5146412037037037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0.51458333333333328</v>
      </c>
      <c r="D14" s="40"/>
      <c r="E14" s="26"/>
      <c r="F14" s="29"/>
      <c r="G14" s="30"/>
    </row>
    <row r="15" spans="2:7" ht="15.75" customHeight="1" thickTop="1" thickBot="1">
      <c r="B15" s="88" t="s">
        <v>23</v>
      </c>
      <c r="C15" s="89"/>
      <c r="D15" s="89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90"/>
      <c r="C17" s="91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92"/>
      <c r="C18" s="93"/>
      <c r="D18" s="56">
        <v>16.7</v>
      </c>
      <c r="E18" s="56">
        <v>16.649999999999999</v>
      </c>
      <c r="F18" s="57">
        <f>IF($D18="","--",($D18-$E18)/$E18)</f>
        <v>3.0030030030030459E-3</v>
      </c>
      <c r="G18" s="57">
        <f>IF($F18="","--",($E18-16.4)/16.4)</f>
        <v>1.5243902439024392E-2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8" t="s">
        <v>43</v>
      </c>
      <c r="G23" s="78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71" t="s">
        <v>33</v>
      </c>
      <c r="G24" s="71"/>
    </row>
    <row r="25" spans="2:7" ht="21.95" customHeight="1" thickTop="1">
      <c r="B25" s="47" t="s">
        <v>19</v>
      </c>
      <c r="C25" s="44">
        <v>1377</v>
      </c>
      <c r="D25" s="17">
        <v>22</v>
      </c>
      <c r="E25" s="18">
        <v>25.6</v>
      </c>
      <c r="F25" s="72">
        <f>IF($D25="","--",($D25-$E25))</f>
        <v>-3.6000000000000014</v>
      </c>
      <c r="G25" s="72"/>
    </row>
    <row r="26" spans="2:7" ht="21.95" customHeight="1">
      <c r="B26" s="42" t="s">
        <v>21</v>
      </c>
      <c r="C26" s="52">
        <v>42025</v>
      </c>
      <c r="D26" s="19">
        <v>22</v>
      </c>
      <c r="E26" s="20">
        <v>25.5</v>
      </c>
      <c r="F26" s="73">
        <f>IF($D26="","--",($D26-$E26))</f>
        <v>-3.5</v>
      </c>
      <c r="G26" s="73"/>
    </row>
    <row r="27" spans="2:7" ht="21.95" customHeight="1" thickBot="1">
      <c r="B27" s="45"/>
      <c r="C27" s="46"/>
      <c r="D27" s="21">
        <v>21.9</v>
      </c>
      <c r="E27" s="22">
        <v>25.2</v>
      </c>
      <c r="F27" s="74">
        <f>IF($D27="","--",($D27-$E27))</f>
        <v>-3.3000000000000007</v>
      </c>
      <c r="G27" s="74"/>
    </row>
    <row r="28" spans="2:7" ht="15.75" customHeight="1" thickTop="1">
      <c r="B28" s="16"/>
      <c r="C28" s="16"/>
      <c r="D28" s="16"/>
      <c r="E28" s="16"/>
      <c r="F28" s="70" t="s">
        <v>34</v>
      </c>
      <c r="G28" s="70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8" t="s">
        <v>44</v>
      </c>
      <c r="G31" s="78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71" t="s">
        <v>36</v>
      </c>
      <c r="G32" s="71"/>
    </row>
    <row r="33" spans="2:7" ht="21.95" customHeight="1" thickTop="1">
      <c r="B33" s="47" t="s">
        <v>19</v>
      </c>
      <c r="C33" s="44">
        <v>1377</v>
      </c>
      <c r="D33" s="62">
        <v>749</v>
      </c>
      <c r="E33" s="62">
        <v>751</v>
      </c>
      <c r="F33" s="80">
        <f>IF($D33="","--",($D33-$E33))</f>
        <v>-2</v>
      </c>
      <c r="G33" s="80">
        <f>IF($C33="","--",($C33-$E33))</f>
        <v>626</v>
      </c>
    </row>
    <row r="34" spans="2:7" ht="21.95" customHeight="1">
      <c r="B34" s="42" t="s">
        <v>21</v>
      </c>
      <c r="C34" s="52">
        <v>42025</v>
      </c>
      <c r="D34" s="63">
        <v>749</v>
      </c>
      <c r="E34" s="63">
        <v>751</v>
      </c>
      <c r="F34" s="81">
        <f>IF($D34="","--",($D34-$E34))</f>
        <v>-2</v>
      </c>
      <c r="G34" s="81">
        <f>IF($C34="","--",($C34-$E34))</f>
        <v>41274</v>
      </c>
    </row>
    <row r="35" spans="2:7" ht="21.95" customHeight="1" thickBot="1">
      <c r="B35" s="50"/>
      <c r="C35" s="51"/>
      <c r="D35" s="64">
        <v>749</v>
      </c>
      <c r="E35" s="64">
        <v>751</v>
      </c>
      <c r="F35" s="79">
        <f>IF($D35="","--",($D35-$E35))</f>
        <v>-2</v>
      </c>
      <c r="G35" s="7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70" t="s">
        <v>37</v>
      </c>
      <c r="G36" s="70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 t="s">
        <v>73</v>
      </c>
      <c r="C39" s="4"/>
      <c r="D39" s="61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  <mergeCell ref="F7:G7"/>
    <mergeCell ref="B15:D15"/>
    <mergeCell ref="B17:C17"/>
    <mergeCell ref="B18:C18"/>
    <mergeCell ref="B22:G22"/>
    <mergeCell ref="F35:G35"/>
    <mergeCell ref="F23:G23"/>
    <mergeCell ref="F33:G33"/>
    <mergeCell ref="F32:G32"/>
    <mergeCell ref="F34:G34"/>
    <mergeCell ref="F19:G19"/>
    <mergeCell ref="B16:C16"/>
    <mergeCell ref="F36:G36"/>
    <mergeCell ref="F24:G24"/>
    <mergeCell ref="F25:G25"/>
    <mergeCell ref="F26:G26"/>
    <mergeCell ref="F27:G27"/>
    <mergeCell ref="F28:G28"/>
    <mergeCell ref="B30:G30"/>
    <mergeCell ref="F31:G31"/>
  </mergeCells>
  <phoneticPr fontId="22" type="noConversion"/>
  <conditionalFormatting sqref="C24:C26 C32:C34 G10:G13 F4:G7 C4:D5 C6:C7 D18:E18">
    <cfRule type="cellIs" dxfId="19" priority="6" stopIfTrue="1" operator="equal">
      <formula>""</formula>
    </cfRule>
  </conditionalFormatting>
  <conditionalFormatting sqref="F33:G35">
    <cfRule type="cellIs" dxfId="18" priority="7" stopIfTrue="1" operator="notBetween">
      <formula>-10</formula>
      <formula>10</formula>
    </cfRule>
  </conditionalFormatting>
  <conditionalFormatting sqref="F25:G27">
    <cfRule type="cellIs" dxfId="17" priority="8" stopIfTrue="1" operator="notBetween">
      <formula>-2</formula>
      <formula>2</formula>
    </cfRule>
  </conditionalFormatting>
  <conditionalFormatting sqref="G18">
    <cfRule type="cellIs" dxfId="16" priority="10" stopIfTrue="1" operator="notBetween">
      <formula>-0.05</formula>
      <formula>0.05</formula>
    </cfRule>
  </conditionalFormatting>
  <conditionalFormatting sqref="F18">
    <cfRule type="cellIs" dxfId="15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C39" sqref="C39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94" t="s">
        <v>0</v>
      </c>
      <c r="C1" s="94"/>
      <c r="D1" s="94"/>
      <c r="E1" s="94"/>
      <c r="F1" s="94"/>
      <c r="G1" s="94"/>
    </row>
    <row r="2" spans="2:7" s="39" customFormat="1" ht="15.75" customHeight="1">
      <c r="B2" s="94" t="s">
        <v>1</v>
      </c>
      <c r="C2" s="94"/>
      <c r="D2" s="94"/>
      <c r="E2" s="94"/>
      <c r="F2" s="94"/>
      <c r="G2" s="94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85" t="s">
        <v>3</v>
      </c>
      <c r="D4" s="85"/>
      <c r="E4" s="36" t="s">
        <v>4</v>
      </c>
      <c r="F4" s="87" t="s">
        <v>5</v>
      </c>
      <c r="G4" s="87"/>
    </row>
    <row r="5" spans="2:7" ht="15.75" customHeight="1">
      <c r="B5" s="35" t="s">
        <v>6</v>
      </c>
      <c r="C5" s="84" t="s">
        <v>7</v>
      </c>
      <c r="D5" s="85"/>
      <c r="E5" s="36" t="s">
        <v>8</v>
      </c>
      <c r="F5" s="86" t="s">
        <v>53</v>
      </c>
      <c r="G5" s="87"/>
    </row>
    <row r="6" spans="2:7" ht="15.75" customHeight="1">
      <c r="B6" s="35" t="s">
        <v>10</v>
      </c>
      <c r="C6" s="15">
        <v>41831</v>
      </c>
      <c r="E6" s="36" t="s">
        <v>11</v>
      </c>
      <c r="F6" s="87">
        <v>1020</v>
      </c>
      <c r="G6" s="87"/>
    </row>
    <row r="7" spans="2:7" ht="15.75" customHeight="1">
      <c r="B7" s="35" t="s">
        <v>12</v>
      </c>
      <c r="C7" s="37">
        <v>0.54861111111111105</v>
      </c>
      <c r="E7" s="36" t="s">
        <v>13</v>
      </c>
      <c r="F7" s="86" t="s">
        <v>59</v>
      </c>
      <c r="G7" s="87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 t="s">
        <v>14</v>
      </c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2" t="s">
        <v>51</v>
      </c>
      <c r="C11" s="83"/>
      <c r="D11" s="83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0.55100694444444442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0.55069444444444449</v>
      </c>
      <c r="D14" s="40"/>
      <c r="E14" s="26"/>
      <c r="F14" s="29"/>
      <c r="G14" s="30"/>
    </row>
    <row r="15" spans="2:7" ht="15.75" customHeight="1" thickTop="1" thickBot="1">
      <c r="B15" s="88" t="s">
        <v>23</v>
      </c>
      <c r="C15" s="89"/>
      <c r="D15" s="89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90"/>
      <c r="C17" s="91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92"/>
      <c r="C18" s="93"/>
      <c r="D18" s="56">
        <v>16.7</v>
      </c>
      <c r="E18" s="56">
        <v>16.739999999999998</v>
      </c>
      <c r="F18" s="57">
        <f>IF($D18="","--",($D18-$E18)/$E18)</f>
        <v>-2.3894862604539515E-3</v>
      </c>
      <c r="G18" s="57">
        <f>IF($F18="","--",($E18-16.67)/16.67)</f>
        <v>4.1991601679662099E-3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8" t="s">
        <v>43</v>
      </c>
      <c r="G23" s="78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71" t="s">
        <v>33</v>
      </c>
      <c r="G24" s="71"/>
    </row>
    <row r="25" spans="2:7" ht="21.95" customHeight="1" thickTop="1">
      <c r="B25" s="47" t="s">
        <v>19</v>
      </c>
      <c r="C25" s="44">
        <v>1377</v>
      </c>
      <c r="D25" s="18">
        <v>24.6</v>
      </c>
      <c r="E25" s="18">
        <v>25.8</v>
      </c>
      <c r="F25" s="72">
        <f>IF($D25="","--",($D25-$E25))</f>
        <v>-1.1999999999999993</v>
      </c>
      <c r="G25" s="72"/>
    </row>
    <row r="26" spans="2:7" ht="21.95" customHeight="1">
      <c r="B26" s="42" t="s">
        <v>21</v>
      </c>
      <c r="C26" s="52">
        <v>42025</v>
      </c>
      <c r="D26" s="20">
        <v>24.6</v>
      </c>
      <c r="E26" s="20">
        <v>26</v>
      </c>
      <c r="F26" s="73">
        <f>IF($D26="","--",($D26-$E26))</f>
        <v>-1.3999999999999986</v>
      </c>
      <c r="G26" s="73"/>
    </row>
    <row r="27" spans="2:7" ht="21.95" customHeight="1" thickBot="1">
      <c r="B27" s="45"/>
      <c r="C27" s="46"/>
      <c r="D27" s="22">
        <v>24.5</v>
      </c>
      <c r="E27" s="22">
        <v>26</v>
      </c>
      <c r="F27" s="74">
        <f>IF($D27="","--",($D27-$E27))</f>
        <v>-1.5</v>
      </c>
      <c r="G27" s="74"/>
    </row>
    <row r="28" spans="2:7" ht="15.75" customHeight="1" thickTop="1">
      <c r="B28" s="16"/>
      <c r="C28" s="16"/>
      <c r="D28" s="16"/>
      <c r="E28" s="16"/>
      <c r="F28" s="70" t="s">
        <v>34</v>
      </c>
      <c r="G28" s="70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8" t="s">
        <v>44</v>
      </c>
      <c r="G31" s="78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71" t="s">
        <v>36</v>
      </c>
      <c r="G32" s="71"/>
    </row>
    <row r="33" spans="2:7" ht="21.95" customHeight="1" thickTop="1">
      <c r="B33" s="47" t="s">
        <v>19</v>
      </c>
      <c r="C33" s="44">
        <v>1377</v>
      </c>
      <c r="D33" s="62">
        <v>750</v>
      </c>
      <c r="E33" s="62">
        <v>751</v>
      </c>
      <c r="F33" s="80">
        <f>IF($D33="","--",($D33-$E33))</f>
        <v>-1</v>
      </c>
      <c r="G33" s="80">
        <f>IF($C33="","--",($C33-$E33))</f>
        <v>626</v>
      </c>
    </row>
    <row r="34" spans="2:7" ht="21.95" customHeight="1">
      <c r="B34" s="42" t="s">
        <v>21</v>
      </c>
      <c r="C34" s="52">
        <v>42025</v>
      </c>
      <c r="D34" s="63">
        <v>750</v>
      </c>
      <c r="E34" s="63">
        <v>751</v>
      </c>
      <c r="F34" s="81">
        <f>IF($D34="","--",($D34-$E34))</f>
        <v>-1</v>
      </c>
      <c r="G34" s="81">
        <f>IF($C34="","--",($C34-$E34))</f>
        <v>41274</v>
      </c>
    </row>
    <row r="35" spans="2:7" ht="21.95" customHeight="1" thickBot="1">
      <c r="B35" s="50"/>
      <c r="C35" s="51"/>
      <c r="D35" s="64">
        <v>750</v>
      </c>
      <c r="E35" s="64">
        <v>751</v>
      </c>
      <c r="F35" s="79">
        <f>IF($D35="","--",($D35-$E35))</f>
        <v>-1</v>
      </c>
      <c r="G35" s="7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70" t="s">
        <v>37</v>
      </c>
      <c r="G36" s="70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  <mergeCell ref="F7:G7"/>
    <mergeCell ref="B15:D15"/>
    <mergeCell ref="B17:C17"/>
    <mergeCell ref="B18:C18"/>
    <mergeCell ref="B22:G22"/>
    <mergeCell ref="F35:G35"/>
    <mergeCell ref="F23:G23"/>
    <mergeCell ref="F33:G33"/>
    <mergeCell ref="F32:G32"/>
    <mergeCell ref="F34:G34"/>
    <mergeCell ref="F19:G19"/>
    <mergeCell ref="B16:C16"/>
    <mergeCell ref="F36:G36"/>
    <mergeCell ref="F24:G24"/>
    <mergeCell ref="F25:G25"/>
    <mergeCell ref="F26:G26"/>
    <mergeCell ref="F27:G27"/>
    <mergeCell ref="F28:G28"/>
    <mergeCell ref="B30:G30"/>
    <mergeCell ref="F31:G31"/>
  </mergeCells>
  <phoneticPr fontId="22" type="noConversion"/>
  <conditionalFormatting sqref="C24:C26 C32:C34 G10:G13 C4:D5 C6:C7 F4:G7 D18:E18">
    <cfRule type="cellIs" dxfId="14" priority="6" stopIfTrue="1" operator="equal">
      <formula>""</formula>
    </cfRule>
  </conditionalFormatting>
  <conditionalFormatting sqref="F33:G35">
    <cfRule type="cellIs" dxfId="13" priority="7" stopIfTrue="1" operator="notBetween">
      <formula>-10</formula>
      <formula>10</formula>
    </cfRule>
  </conditionalFormatting>
  <conditionalFormatting sqref="F25:G27">
    <cfRule type="cellIs" dxfId="12" priority="8" stopIfTrue="1" operator="notBetween">
      <formula>-2</formula>
      <formula>2</formula>
    </cfRule>
  </conditionalFormatting>
  <conditionalFormatting sqref="G18">
    <cfRule type="cellIs" dxfId="11" priority="10" stopIfTrue="1" operator="notBetween">
      <formula>-0.05</formula>
      <formula>0.05</formula>
    </cfRule>
  </conditionalFormatting>
  <conditionalFormatting sqref="F18">
    <cfRule type="cellIs" dxfId="10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C8" sqref="C8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94" t="s">
        <v>0</v>
      </c>
      <c r="C1" s="94"/>
      <c r="D1" s="94"/>
      <c r="E1" s="94"/>
      <c r="F1" s="94"/>
      <c r="G1" s="94"/>
    </row>
    <row r="2" spans="2:7" s="39" customFormat="1" ht="15.75" customHeight="1">
      <c r="B2" s="94" t="s">
        <v>1</v>
      </c>
      <c r="C2" s="94"/>
      <c r="D2" s="94"/>
      <c r="E2" s="94"/>
      <c r="F2" s="94"/>
      <c r="G2" s="94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85" t="s">
        <v>45</v>
      </c>
      <c r="D4" s="85"/>
      <c r="E4" s="36" t="s">
        <v>4</v>
      </c>
      <c r="F4" s="87" t="s">
        <v>5</v>
      </c>
      <c r="G4" s="87"/>
    </row>
    <row r="5" spans="2:7" ht="15.75" customHeight="1">
      <c r="B5" s="35" t="s">
        <v>6</v>
      </c>
      <c r="C5" s="84" t="s">
        <v>7</v>
      </c>
      <c r="D5" s="85"/>
      <c r="E5" s="36" t="s">
        <v>8</v>
      </c>
      <c r="F5" s="86" t="s">
        <v>53</v>
      </c>
      <c r="G5" s="87"/>
    </row>
    <row r="6" spans="2:7" ht="15.75" customHeight="1">
      <c r="B6" s="35" t="s">
        <v>10</v>
      </c>
      <c r="C6" s="15">
        <v>41831</v>
      </c>
      <c r="E6" s="36" t="s">
        <v>11</v>
      </c>
      <c r="F6" s="87">
        <v>1020</v>
      </c>
      <c r="G6" s="87"/>
    </row>
    <row r="7" spans="2:7" ht="15.75" customHeight="1">
      <c r="B7" s="35" t="s">
        <v>12</v>
      </c>
      <c r="C7" s="37">
        <v>0.4861111111111111</v>
      </c>
      <c r="E7" s="36" t="s">
        <v>13</v>
      </c>
      <c r="F7" s="86" t="s">
        <v>56</v>
      </c>
      <c r="G7" s="87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 t="s">
        <v>14</v>
      </c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2" t="s">
        <v>51</v>
      </c>
      <c r="C11" s="83"/>
      <c r="D11" s="83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0.49959490740740736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0.4993055555555555</v>
      </c>
      <c r="D14" s="40"/>
      <c r="E14" s="26"/>
      <c r="F14" s="29"/>
      <c r="G14" s="30"/>
    </row>
    <row r="15" spans="2:7" ht="15.75" customHeight="1" thickTop="1" thickBot="1">
      <c r="B15" s="88" t="s">
        <v>23</v>
      </c>
      <c r="C15" s="89"/>
      <c r="D15" s="89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90"/>
      <c r="C17" s="91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92"/>
      <c r="C18" s="93"/>
      <c r="D18" s="56">
        <v>16.399999999999999</v>
      </c>
      <c r="E18" s="56">
        <v>16.21</v>
      </c>
      <c r="F18" s="57">
        <f>IF($D18="","--",($D18-$E18)/$E18)</f>
        <v>1.1721159777914726E-2</v>
      </c>
      <c r="G18" s="57">
        <f>IF($F18="","--",($E18-16.4)/16.4)</f>
        <v>-1.1585365853658399E-2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8" t="s">
        <v>43</v>
      </c>
      <c r="G23" s="78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71" t="s">
        <v>33</v>
      </c>
      <c r="G24" s="71"/>
    </row>
    <row r="25" spans="2:7" ht="21.95" customHeight="1" thickTop="1">
      <c r="B25" s="47" t="s">
        <v>19</v>
      </c>
      <c r="C25" s="44">
        <v>1377</v>
      </c>
      <c r="D25" s="18">
        <v>26.5</v>
      </c>
      <c r="E25" s="18">
        <v>26.2</v>
      </c>
      <c r="F25" s="72">
        <f>IF($D25="","--",($D25-$E25))</f>
        <v>0.30000000000000071</v>
      </c>
      <c r="G25" s="72"/>
    </row>
    <row r="26" spans="2:7" ht="21.95" customHeight="1">
      <c r="B26" s="42" t="s">
        <v>21</v>
      </c>
      <c r="C26" s="52">
        <v>42025</v>
      </c>
      <c r="D26" s="20">
        <v>26.4</v>
      </c>
      <c r="E26" s="20">
        <v>26.1</v>
      </c>
      <c r="F26" s="73">
        <f>IF($D26="","--",($D26-$E26))</f>
        <v>0.29999999999999716</v>
      </c>
      <c r="G26" s="73"/>
    </row>
    <row r="27" spans="2:7" ht="21.95" customHeight="1" thickBot="1">
      <c r="B27" s="45"/>
      <c r="C27" s="46"/>
      <c r="D27" s="22">
        <v>26.4</v>
      </c>
      <c r="E27" s="22">
        <v>26</v>
      </c>
      <c r="F27" s="74">
        <f>IF($D27="","--",($D27-$E27))</f>
        <v>0.39999999999999858</v>
      </c>
      <c r="G27" s="74"/>
    </row>
    <row r="28" spans="2:7" ht="15.75" customHeight="1" thickTop="1">
      <c r="B28" s="16"/>
      <c r="C28" s="16"/>
      <c r="D28" s="16"/>
      <c r="E28" s="16"/>
      <c r="F28" s="70" t="s">
        <v>34</v>
      </c>
      <c r="G28" s="70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8" t="s">
        <v>44</v>
      </c>
      <c r="G31" s="78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71" t="s">
        <v>36</v>
      </c>
      <c r="G32" s="71"/>
    </row>
    <row r="33" spans="2:7" ht="21.95" customHeight="1" thickTop="1">
      <c r="B33" s="47" t="s">
        <v>19</v>
      </c>
      <c r="C33" s="44">
        <v>1377</v>
      </c>
      <c r="D33" s="62">
        <v>749</v>
      </c>
      <c r="E33" s="62">
        <v>751</v>
      </c>
      <c r="F33" s="80">
        <f>IF($D33="","--",($D33-$E33))</f>
        <v>-2</v>
      </c>
      <c r="G33" s="80">
        <f>IF($C33="","--",($C33-$E33))</f>
        <v>626</v>
      </c>
    </row>
    <row r="34" spans="2:7" ht="21.95" customHeight="1">
      <c r="B34" s="42" t="s">
        <v>21</v>
      </c>
      <c r="C34" s="52">
        <v>42025</v>
      </c>
      <c r="D34" s="63">
        <v>749</v>
      </c>
      <c r="E34" s="63">
        <v>751</v>
      </c>
      <c r="F34" s="81">
        <f>IF($D34="","--",($D34-$E34))</f>
        <v>-2</v>
      </c>
      <c r="G34" s="81">
        <f>IF($C34="","--",($C34-$E34))</f>
        <v>41274</v>
      </c>
    </row>
    <row r="35" spans="2:7" ht="21.95" customHeight="1" thickBot="1">
      <c r="B35" s="50"/>
      <c r="C35" s="51"/>
      <c r="D35" s="64">
        <v>749</v>
      </c>
      <c r="E35" s="64">
        <v>751</v>
      </c>
      <c r="F35" s="79">
        <f>IF($D35="","--",($D35-$E35))</f>
        <v>-2</v>
      </c>
      <c r="G35" s="7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70" t="s">
        <v>37</v>
      </c>
      <c r="G36" s="70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B1:G1"/>
    <mergeCell ref="B2:G2"/>
    <mergeCell ref="C4:D4"/>
    <mergeCell ref="F4:G4"/>
    <mergeCell ref="F20:G20"/>
    <mergeCell ref="B11:D11"/>
    <mergeCell ref="C5:D5"/>
    <mergeCell ref="F5:G5"/>
    <mergeCell ref="F6:G6"/>
    <mergeCell ref="B9:G9"/>
    <mergeCell ref="F7:G7"/>
    <mergeCell ref="B15:D15"/>
    <mergeCell ref="B17:C17"/>
    <mergeCell ref="B18:C18"/>
    <mergeCell ref="B22:G22"/>
    <mergeCell ref="F35:G35"/>
    <mergeCell ref="F23:G23"/>
    <mergeCell ref="F33:G33"/>
    <mergeCell ref="F32:G32"/>
    <mergeCell ref="F34:G34"/>
    <mergeCell ref="F19:G19"/>
    <mergeCell ref="B16:C16"/>
    <mergeCell ref="F36:G36"/>
    <mergeCell ref="F24:G24"/>
    <mergeCell ref="F25:G25"/>
    <mergeCell ref="F26:G26"/>
    <mergeCell ref="F27:G27"/>
    <mergeCell ref="F28:G28"/>
    <mergeCell ref="B30:G30"/>
    <mergeCell ref="F31:G31"/>
  </mergeCells>
  <phoneticPr fontId="22" type="noConversion"/>
  <conditionalFormatting sqref="C24:C26 C32:C34 G10:G13 C4:D5 C6:C7 F4:G7 D18:E18">
    <cfRule type="cellIs" dxfId="9" priority="6" stopIfTrue="1" operator="equal">
      <formula>""</formula>
    </cfRule>
  </conditionalFormatting>
  <conditionalFormatting sqref="F33:G35">
    <cfRule type="cellIs" dxfId="8" priority="7" stopIfTrue="1" operator="notBetween">
      <formula>-10</formula>
      <formula>10</formula>
    </cfRule>
  </conditionalFormatting>
  <conditionalFormatting sqref="F25:G27">
    <cfRule type="cellIs" dxfId="7" priority="8" stopIfTrue="1" operator="notBetween">
      <formula>-2</formula>
      <formula>2</formula>
    </cfRule>
  </conditionalFormatting>
  <conditionalFormatting sqref="G18">
    <cfRule type="cellIs" dxfId="6" priority="10" stopIfTrue="1" operator="notBetween">
      <formula>-0.05</formula>
      <formula>0.05</formula>
    </cfRule>
  </conditionalFormatting>
  <conditionalFormatting sqref="F18">
    <cfRule type="cellIs" dxfId="5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B15" sqref="B15:D15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94" t="s">
        <v>0</v>
      </c>
      <c r="C1" s="94"/>
      <c r="D1" s="94"/>
      <c r="E1" s="94"/>
      <c r="F1" s="94"/>
      <c r="G1" s="94"/>
    </row>
    <row r="2" spans="2:7" s="39" customFormat="1" ht="15.75" customHeight="1">
      <c r="B2" s="94" t="s">
        <v>1</v>
      </c>
      <c r="C2" s="94"/>
      <c r="D2" s="94"/>
      <c r="E2" s="94"/>
      <c r="F2" s="94"/>
      <c r="G2" s="94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85" t="s">
        <v>52</v>
      </c>
      <c r="D4" s="85"/>
      <c r="E4" s="36" t="s">
        <v>4</v>
      </c>
      <c r="F4" s="87" t="s">
        <v>5</v>
      </c>
      <c r="G4" s="87"/>
    </row>
    <row r="5" spans="2:7" ht="15.75" customHeight="1">
      <c r="B5" s="35" t="s">
        <v>6</v>
      </c>
      <c r="C5" s="84" t="s">
        <v>7</v>
      </c>
      <c r="D5" s="84"/>
      <c r="E5" s="36" t="s">
        <v>8</v>
      </c>
      <c r="F5" s="86" t="s">
        <v>53</v>
      </c>
      <c r="G5" s="87"/>
    </row>
    <row r="6" spans="2:7" ht="15.75" customHeight="1">
      <c r="B6" s="35" t="s">
        <v>10</v>
      </c>
      <c r="C6" s="15">
        <v>41831</v>
      </c>
      <c r="E6" s="36" t="s">
        <v>11</v>
      </c>
      <c r="F6" s="87">
        <v>1020</v>
      </c>
      <c r="G6" s="87"/>
    </row>
    <row r="7" spans="2:7" ht="15.75" customHeight="1">
      <c r="B7" s="35" t="s">
        <v>12</v>
      </c>
      <c r="C7" s="37">
        <v>0.5625</v>
      </c>
      <c r="E7" s="36" t="s">
        <v>13</v>
      </c>
      <c r="F7" s="86" t="s">
        <v>54</v>
      </c>
      <c r="G7" s="87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5" t="s">
        <v>14</v>
      </c>
      <c r="C9" s="76"/>
      <c r="D9" s="76"/>
      <c r="E9" s="76"/>
      <c r="F9" s="76"/>
      <c r="G9" s="77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82" t="s">
        <v>51</v>
      </c>
      <c r="C11" s="83"/>
      <c r="D11" s="83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0.5644675925925926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0.56458333333333333</v>
      </c>
      <c r="D14" s="40"/>
      <c r="E14" s="26"/>
      <c r="F14" s="29"/>
      <c r="G14" s="30"/>
    </row>
    <row r="15" spans="2:7" ht="15.75" customHeight="1" thickTop="1" thickBot="1">
      <c r="B15" s="88" t="s">
        <v>23</v>
      </c>
      <c r="C15" s="89"/>
      <c r="D15" s="89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90"/>
      <c r="C17" s="91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92"/>
      <c r="C18" s="93"/>
      <c r="D18" s="56">
        <v>16.7</v>
      </c>
      <c r="E18" s="56">
        <v>16.46</v>
      </c>
      <c r="F18" s="57">
        <f>IF($D18="","--",($D18-$E18)/$E18)</f>
        <v>1.458080194410683E-2</v>
      </c>
      <c r="G18" s="57">
        <f>IF($F18="","--",($E18-16.4)/16.4)</f>
        <v>3.6585365853659927E-3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5" t="s">
        <v>30</v>
      </c>
      <c r="C22" s="76"/>
      <c r="D22" s="76"/>
      <c r="E22" s="76"/>
      <c r="F22" s="76"/>
      <c r="G22" s="77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78" t="s">
        <v>43</v>
      </c>
      <c r="G23" s="78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71" t="s">
        <v>33</v>
      </c>
      <c r="G24" s="71"/>
    </row>
    <row r="25" spans="2:7" ht="21.95" customHeight="1" thickTop="1">
      <c r="B25" s="47" t="s">
        <v>19</v>
      </c>
      <c r="C25" s="44">
        <v>1377</v>
      </c>
      <c r="D25" s="17">
        <v>26.7</v>
      </c>
      <c r="E25" s="18">
        <v>27.1</v>
      </c>
      <c r="F25" s="72">
        <f>IF($D25="","--",($D25-$E25))</f>
        <v>-0.40000000000000213</v>
      </c>
      <c r="G25" s="72"/>
    </row>
    <row r="26" spans="2:7" ht="21.95" customHeight="1">
      <c r="B26" s="42" t="s">
        <v>21</v>
      </c>
      <c r="C26" s="52">
        <v>42025</v>
      </c>
      <c r="D26" s="19">
        <v>26.7</v>
      </c>
      <c r="E26" s="20">
        <v>27</v>
      </c>
      <c r="F26" s="73">
        <f>IF($D26="","--",($D26-$E26))</f>
        <v>-0.30000000000000071</v>
      </c>
      <c r="G26" s="73"/>
    </row>
    <row r="27" spans="2:7" ht="21.95" customHeight="1" thickBot="1">
      <c r="B27" s="45"/>
      <c r="C27" s="46"/>
      <c r="D27" s="21">
        <v>26.6</v>
      </c>
      <c r="E27" s="22">
        <v>26.7</v>
      </c>
      <c r="F27" s="74">
        <f>IF($D27="","--",($D27-$E27))</f>
        <v>-9.9999999999997868E-2</v>
      </c>
      <c r="G27" s="74"/>
    </row>
    <row r="28" spans="2:7" ht="15.75" customHeight="1" thickTop="1">
      <c r="B28" s="16"/>
      <c r="C28" s="16"/>
      <c r="D28" s="16"/>
      <c r="E28" s="16"/>
      <c r="F28" s="70" t="s">
        <v>34</v>
      </c>
      <c r="G28" s="70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5" t="s">
        <v>35</v>
      </c>
      <c r="C30" s="76"/>
      <c r="D30" s="76"/>
      <c r="E30" s="76"/>
      <c r="F30" s="76"/>
      <c r="G30" s="77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78" t="s">
        <v>44</v>
      </c>
      <c r="G31" s="78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71" t="s">
        <v>36</v>
      </c>
      <c r="G32" s="71"/>
    </row>
    <row r="33" spans="2:7" ht="21.95" customHeight="1" thickTop="1">
      <c r="B33" s="47" t="s">
        <v>19</v>
      </c>
      <c r="C33" s="44">
        <v>1377</v>
      </c>
      <c r="D33" s="62">
        <v>750</v>
      </c>
      <c r="E33" s="62">
        <v>751</v>
      </c>
      <c r="F33" s="80">
        <f>IF($D33="","--",($D33-$E33))</f>
        <v>-1</v>
      </c>
      <c r="G33" s="80">
        <f>IF($C33="","--",($C33-$E33))</f>
        <v>626</v>
      </c>
    </row>
    <row r="34" spans="2:7" ht="21.95" customHeight="1">
      <c r="B34" s="42" t="s">
        <v>21</v>
      </c>
      <c r="C34" s="52">
        <v>42025</v>
      </c>
      <c r="D34" s="63">
        <v>750</v>
      </c>
      <c r="E34" s="63">
        <v>751</v>
      </c>
      <c r="F34" s="81">
        <f>IF($D34="","--",($D34-$E34))</f>
        <v>-1</v>
      </c>
      <c r="G34" s="81">
        <f>IF($C34="","--",($C34-$E34))</f>
        <v>41274</v>
      </c>
    </row>
    <row r="35" spans="2:7" ht="21.95" customHeight="1" thickBot="1">
      <c r="B35" s="50"/>
      <c r="C35" s="51"/>
      <c r="D35" s="64">
        <v>750</v>
      </c>
      <c r="E35" s="64">
        <v>751</v>
      </c>
      <c r="F35" s="79">
        <f>IF($D35="","--",($D35-$E35))</f>
        <v>-1</v>
      </c>
      <c r="G35" s="79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70" t="s">
        <v>37</v>
      </c>
      <c r="G36" s="70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B15:D15"/>
    <mergeCell ref="F34:G34"/>
    <mergeCell ref="F35:G35"/>
    <mergeCell ref="F32:G32"/>
    <mergeCell ref="F33:G33"/>
    <mergeCell ref="F28:G28"/>
    <mergeCell ref="F23:G23"/>
    <mergeCell ref="F27:G27"/>
    <mergeCell ref="F24:G24"/>
    <mergeCell ref="F25:G25"/>
    <mergeCell ref="F31:G31"/>
    <mergeCell ref="B30:G30"/>
    <mergeCell ref="F26:G26"/>
    <mergeCell ref="F6:G6"/>
    <mergeCell ref="B17:C17"/>
    <mergeCell ref="B22:G22"/>
    <mergeCell ref="F20:G20"/>
    <mergeCell ref="B18:C18"/>
    <mergeCell ref="B16:C16"/>
    <mergeCell ref="B11:D11"/>
    <mergeCell ref="F19:G19"/>
    <mergeCell ref="F7:G7"/>
    <mergeCell ref="B9:G9"/>
    <mergeCell ref="C5:D5"/>
    <mergeCell ref="F5:G5"/>
    <mergeCell ref="B1:G1"/>
    <mergeCell ref="B2:G2"/>
    <mergeCell ref="C4:D4"/>
    <mergeCell ref="F4:G4"/>
  </mergeCells>
  <phoneticPr fontId="22" type="noConversion"/>
  <conditionalFormatting sqref="C24:C26 C32:C34 G10:G13 D18:E18 F4:G7 C4:C7 D4">
    <cfRule type="cellIs" dxfId="4" priority="6" stopIfTrue="1" operator="equal">
      <formula>""</formula>
    </cfRule>
  </conditionalFormatting>
  <conditionalFormatting sqref="F33:G35">
    <cfRule type="cellIs" dxfId="3" priority="7" stopIfTrue="1" operator="notBetween">
      <formula>-10</formula>
      <formula>10</formula>
    </cfRule>
  </conditionalFormatting>
  <conditionalFormatting sqref="F25:G27">
    <cfRule type="cellIs" dxfId="2" priority="8" stopIfTrue="1" operator="notBetween">
      <formula>-2</formula>
      <formula>2</formula>
    </cfRule>
  </conditionalFormatting>
  <conditionalFormatting sqref="G18">
    <cfRule type="cellIs" dxfId="1" priority="10" stopIfTrue="1" operator="notBetween">
      <formula>-0.05</formula>
      <formula>0.05</formula>
    </cfRule>
  </conditionalFormatting>
  <conditionalFormatting sqref="F18">
    <cfRule type="cellIs" dxfId="0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BAM QC ST-NE</vt:lpstr>
      <vt:lpstr>BAM QC ST-SE</vt:lpstr>
      <vt:lpstr>BAM QC ST-SW</vt:lpstr>
      <vt:lpstr>BAM QC ST-N</vt:lpstr>
      <vt:lpstr>BAM QC ST-NW</vt:lpstr>
      <vt:lpstr>BAM QC NT-SE</vt:lpstr>
      <vt:lpstr>BAM QC NT-SW</vt:lpstr>
      <vt:lpstr>BAM QC NT-NE</vt:lpstr>
      <vt:lpstr>BAM QC NT-NW</vt:lpstr>
      <vt:lpstr>Sheet1</vt:lpstr>
      <vt:lpstr>'BAM QC NT-NE'!Print_Area</vt:lpstr>
      <vt:lpstr>'BAM QC NT-NW'!Print_Area</vt:lpstr>
      <vt:lpstr>'BAM QC NT-SE'!Print_Area</vt:lpstr>
      <vt:lpstr>'BAM QC NT-SW'!Print_Area</vt:lpstr>
      <vt:lpstr>'BAM QC ST-N'!Print_Area</vt:lpstr>
      <vt:lpstr>'BAM QC ST-NE'!Print_Area</vt:lpstr>
      <vt:lpstr>'BAM QC ST-NW'!Print_Area</vt:lpstr>
      <vt:lpstr>'BAM QC ST-SE'!Print_Area</vt:lpstr>
      <vt:lpstr>'BAM QC ST-SW'!Print_Area</vt:lpstr>
    </vt:vector>
  </TitlesOfParts>
  <Company>URS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Clarke, James</dc:creator>
  <cp:lastModifiedBy>Greg</cp:lastModifiedBy>
  <cp:lastPrinted>2014-01-28T17:23:43Z</cp:lastPrinted>
  <dcterms:created xsi:type="dcterms:W3CDTF">2014-01-23T19:58:30Z</dcterms:created>
  <dcterms:modified xsi:type="dcterms:W3CDTF">2014-07-14T14:51:42Z</dcterms:modified>
</cp:coreProperties>
</file>