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20" yWindow="408" windowWidth="15600" windowHeight="11760" firstSheet="1" activeTab="6"/>
  </bookViews>
  <sheets>
    <sheet name="BAM QC ST-NE" sheetId="15" r:id="rId1"/>
    <sheet name="BAM QC ST-SE" sheetId="14" r:id="rId2"/>
    <sheet name="BAM QC ST-SW" sheetId="13" r:id="rId3"/>
    <sheet name="BAM QC ST-N" sheetId="12" r:id="rId4"/>
    <sheet name="BAM QC ST-NW" sheetId="11" r:id="rId5"/>
    <sheet name="BAM QC NT-SE" sheetId="8" r:id="rId6"/>
    <sheet name="BAM QC NT-SW" sheetId="10" r:id="rId7"/>
    <sheet name="BAM QC NT-NE" sheetId="9" r:id="rId8"/>
    <sheet name="BAM QC NT-NW" sheetId="1" r:id="rId9"/>
    <sheet name="Sheet1" sheetId="7" r:id="rId10"/>
  </sheets>
  <externalReferences>
    <externalReference r:id="rId11"/>
  </externalReferences>
  <definedNames>
    <definedName name="_xlnm.Print_Area" localSheetId="7">'BAM QC NT-NE'!$A$1:$H$41</definedName>
    <definedName name="_xlnm.Print_Area" localSheetId="8">'BAM QC NT-NW'!$A$1:$H$41</definedName>
    <definedName name="_xlnm.Print_Area" localSheetId="5">'BAM QC NT-SE'!$A$1:$H$41</definedName>
    <definedName name="_xlnm.Print_Area" localSheetId="6">'BAM QC NT-SW'!$A$1:$H$41</definedName>
    <definedName name="_xlnm.Print_Area" localSheetId="3">'BAM QC ST-N'!$A$1:$H$41</definedName>
    <definedName name="_xlnm.Print_Area" localSheetId="0">'BAM QC ST-NE'!$A$1:$H$41</definedName>
    <definedName name="_xlnm.Print_Area" localSheetId="4">'BAM QC ST-NW'!$A$1:$H$41</definedName>
    <definedName name="_xlnm.Print_Area" localSheetId="1">'BAM QC ST-SE'!$A$1:$H$41</definedName>
    <definedName name="_xlnm.Print_Area" localSheetId="2">'BAM QC ST-SW'!$A$1:$H$41</definedName>
    <definedName name="The_Date">'[1]Project Setup'!$B$6</definedName>
  </definedNames>
  <calcPr calcId="145621"/>
</workbook>
</file>

<file path=xl/calcChain.xml><?xml version="1.0" encoding="utf-8"?>
<calcChain xmlns="http://schemas.openxmlformats.org/spreadsheetml/2006/main">
  <c r="G35" i="8" l="1"/>
  <c r="F35" i="8"/>
  <c r="G34" i="8"/>
  <c r="F34" i="8"/>
  <c r="G33" i="8"/>
  <c r="F33" i="8"/>
  <c r="F27" i="8"/>
  <c r="F26" i="8"/>
  <c r="F25" i="8"/>
  <c r="F18" i="8"/>
  <c r="G18" i="8"/>
  <c r="G35" i="15"/>
  <c r="F35" i="15"/>
  <c r="G34" i="15"/>
  <c r="F34" i="15"/>
  <c r="G33" i="15"/>
  <c r="F33" i="15"/>
  <c r="F27" i="15"/>
  <c r="F26" i="15"/>
  <c r="F25" i="15"/>
  <c r="F18" i="15"/>
  <c r="G18" i="15"/>
  <c r="G35" i="14"/>
  <c r="F35" i="14"/>
  <c r="G34" i="14"/>
  <c r="F34" i="14"/>
  <c r="G33" i="14"/>
  <c r="F33" i="14"/>
  <c r="F27" i="14"/>
  <c r="F26" i="14"/>
  <c r="F25" i="14"/>
  <c r="F18" i="14"/>
  <c r="G18" i="14"/>
  <c r="G35" i="13"/>
  <c r="F35" i="13"/>
  <c r="G34" i="13"/>
  <c r="F34" i="13"/>
  <c r="G33" i="13"/>
  <c r="F33" i="13"/>
  <c r="F27" i="13"/>
  <c r="F26" i="13"/>
  <c r="F25" i="13"/>
  <c r="F18" i="13"/>
  <c r="G18" i="13"/>
  <c r="G35" i="12"/>
  <c r="F35" i="12"/>
  <c r="G34" i="12"/>
  <c r="F34" i="12"/>
  <c r="G33" i="12"/>
  <c r="F33" i="12"/>
  <c r="F27" i="12"/>
  <c r="F26" i="12"/>
  <c r="F25" i="12"/>
  <c r="F18" i="12"/>
  <c r="G18" i="12"/>
  <c r="G35" i="11"/>
  <c r="F35" i="11"/>
  <c r="G34" i="11"/>
  <c r="F34" i="11"/>
  <c r="G33" i="11"/>
  <c r="F33" i="11"/>
  <c r="F27" i="11"/>
  <c r="F26" i="11"/>
  <c r="F25" i="11"/>
  <c r="F18" i="11"/>
  <c r="G18" i="11"/>
  <c r="G35" i="10"/>
  <c r="F35" i="10"/>
  <c r="G34" i="10"/>
  <c r="F34" i="10"/>
  <c r="G33" i="10"/>
  <c r="F33" i="10"/>
  <c r="F27" i="10"/>
  <c r="F26" i="10"/>
  <c r="F25" i="10"/>
  <c r="F18" i="10"/>
  <c r="G18" i="10"/>
  <c r="G35" i="9"/>
  <c r="F35" i="9"/>
  <c r="G34" i="9"/>
  <c r="F34" i="9"/>
  <c r="G33" i="9"/>
  <c r="F33" i="9"/>
  <c r="F27" i="9"/>
  <c r="F26" i="9"/>
  <c r="F25" i="9"/>
  <c r="F18" i="9"/>
  <c r="G18" i="9"/>
  <c r="F35" i="1"/>
  <c r="F34" i="1"/>
  <c r="F33" i="1"/>
  <c r="F27" i="1"/>
  <c r="F26" i="1"/>
  <c r="F25" i="1"/>
  <c r="F18" i="1"/>
  <c r="G18" i="1"/>
  <c r="G35" i="1"/>
  <c r="G34" i="1"/>
  <c r="G33" i="1"/>
</calcChain>
</file>

<file path=xl/sharedStrings.xml><?xml version="1.0" encoding="utf-8"?>
<sst xmlns="http://schemas.openxmlformats.org/spreadsheetml/2006/main" count="647" uniqueCount="76">
  <si>
    <t>BAM-1020 PARTICULATE MATTER (PM) MONITOR</t>
  </si>
  <si>
    <t>Calibration Data</t>
  </si>
  <si>
    <t>SITE NAME:</t>
  </si>
  <si>
    <t>KCBX NT-SW</t>
  </si>
  <si>
    <t>CLIENT:</t>
  </si>
  <si>
    <t>Koch</t>
  </si>
  <si>
    <t xml:space="preserve">     AQS Site Code:</t>
  </si>
  <si>
    <t>N/A</t>
  </si>
  <si>
    <t>SAMPLER ID:</t>
  </si>
  <si>
    <t>BAM</t>
  </si>
  <si>
    <t>DATE:</t>
  </si>
  <si>
    <t xml:space="preserve">     Model Number:</t>
  </si>
  <si>
    <t>TIME:</t>
  </si>
  <si>
    <t xml:space="preserve">     Serial Number:</t>
  </si>
  <si>
    <t>FLOW RATE AND LEAK CHECK Calibration Data</t>
  </si>
  <si>
    <t>Flow Rate Calibration Device:</t>
  </si>
  <si>
    <t>BGI</t>
  </si>
  <si>
    <t xml:space="preserve">    Model Number:</t>
  </si>
  <si>
    <t>deltaCal</t>
  </si>
  <si>
    <t xml:space="preserve">    Serial Number:</t>
  </si>
  <si>
    <t xml:space="preserve">BAM-1020 : </t>
  </si>
  <si>
    <t>Certification Expiration:</t>
  </si>
  <si>
    <t>Reference Time:</t>
  </si>
  <si>
    <t>2. Acceptance Criteria: within 60 sec. of Reference Time</t>
  </si>
  <si>
    <t>Sampler Indicated</t>
  </si>
  <si>
    <t xml:space="preserve">Calibration </t>
  </si>
  <si>
    <t>Flow Rate (LPM)</t>
  </si>
  <si>
    <t>(Sampler vs. Calibration)</t>
  </si>
  <si>
    <t>(Calibration vs. Design)</t>
  </si>
  <si>
    <t>3.  Acceptance Criteria: ± 4.0%</t>
  </si>
  <si>
    <t>TEMPERATURE Calibration Data</t>
  </si>
  <si>
    <t xml:space="preserve">Sampler Sensor  </t>
  </si>
  <si>
    <t>Calibration Sensor</t>
  </si>
  <si>
    <t xml:space="preserve"> (Sampler - Calibration)  (°C)</t>
  </si>
  <si>
    <t>5.  Acceptance Criteria: ± 2.0 °C</t>
  </si>
  <si>
    <t>PRESSURE Calibration Data</t>
  </si>
  <si>
    <t xml:space="preserve"> (Sampler - Calibration)  (mm Hg)</t>
  </si>
  <si>
    <t>6.  Acceptance Criteria: ± 10.0 mm Hg</t>
  </si>
  <si>
    <t>Calibration Tech:</t>
  </si>
  <si>
    <r>
      <t>Leak Check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</si>
  <si>
    <r>
      <t>Clock/Timer Verification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</si>
  <si>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3</t>
    </r>
  </si>
  <si>
    <r>
      <t>Percent Difference</t>
    </r>
    <r>
      <rPr>
        <b/>
        <vertAlign val="superscript"/>
        <sz val="10"/>
        <rFont val="Arial"/>
        <family val="2"/>
      </rPr>
      <t>4</t>
    </r>
  </si>
  <si>
    <r>
      <t>Temperature Difference</t>
    </r>
    <r>
      <rPr>
        <b/>
        <vertAlign val="superscript"/>
        <sz val="10"/>
        <rFont val="Arial"/>
        <family val="2"/>
      </rPr>
      <t>5</t>
    </r>
  </si>
  <si>
    <r>
      <t>Pressure Difference</t>
    </r>
    <r>
      <rPr>
        <b/>
        <vertAlign val="superscript"/>
        <sz val="10"/>
        <rFont val="Arial"/>
        <family val="2"/>
      </rPr>
      <t>6</t>
    </r>
  </si>
  <si>
    <t>KCBX NT-NE</t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</si>
  <si>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</si>
  <si>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</si>
  <si>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</si>
  <si>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>4.  Acceptance Criteria: ± 5.0%</t>
  </si>
  <si>
    <t>LPM</t>
  </si>
  <si>
    <r>
      <t>1. Acceptance Criteria: &lt;</t>
    </r>
    <r>
      <rPr>
        <sz val="10"/>
        <rFont val="Arial"/>
        <family val="2"/>
      </rPr>
      <t xml:space="preserve"> 0.5</t>
    </r>
    <r>
      <rPr>
        <i/>
        <sz val="10"/>
        <rFont val="Arial"/>
        <family val="2"/>
      </rPr>
      <t xml:space="preserve"> LPM</t>
    </r>
  </si>
  <si>
    <t>KCBX NT-NW</t>
  </si>
  <si>
    <t>BAM-1020</t>
  </si>
  <si>
    <t>M4792</t>
  </si>
  <si>
    <t>Greg Mazik</t>
  </si>
  <si>
    <t>P21274</t>
  </si>
  <si>
    <t>KCBX NT-SE</t>
  </si>
  <si>
    <t>M4791</t>
  </si>
  <si>
    <t>M4793</t>
  </si>
  <si>
    <t>P22906</t>
  </si>
  <si>
    <t>KCBX ST-N</t>
  </si>
  <si>
    <t>KCBX ST-SW</t>
  </si>
  <si>
    <t>P22809</t>
  </si>
  <si>
    <t>KCBX ST-SE</t>
  </si>
  <si>
    <t>P22904</t>
  </si>
  <si>
    <t>KCBX ST-NE</t>
  </si>
  <si>
    <t>P21275</t>
  </si>
  <si>
    <t>P22808</t>
  </si>
  <si>
    <t>Flow Rate (Qa) (LPM)</t>
  </si>
  <si>
    <t>Rev. 3 3/2014</t>
  </si>
  <si>
    <t>The BAM-1020 operates using actual flow rates, and converts to standard conditions in the onboard data file</t>
  </si>
  <si>
    <t>KCBX ST-NW</t>
  </si>
  <si>
    <t>Note:  NT-SE monitor could not be accessed due to high water surrounding it.</t>
  </si>
  <si>
    <t>Note: Time changed from 14:21 to 14:23.</t>
  </si>
  <si>
    <t>Note: Time changed from 14:11 to 14:09.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</si>
</sst>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;@"/>
    <numFmt numFmtId="165" formatCode="[$-409]mmmm\ d\,\ yyyy;@"/>
    <numFmt numFmtId="166" formatCode="0.0%"/>
    <numFmt numFmtId="167" formatCode="0.0"/>
    <numFmt numFmtId="168" formatCode="mm/dd/yy;@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3" borderId="0" xfId="2" applyFont="1" applyFill="1" applyAlignment="1" applyProtection="1">
      <alignment horizontal="right"/>
    </xf>
    <xf numFmtId="0" fontId="9" fillId="3" borderId="0" xfId="2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/>
    </xf>
    <xf numFmtId="0" fontId="14" fillId="0" borderId="0" xfId="0" applyFont="1"/>
    <xf numFmtId="15" fontId="14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/>
    <xf numFmtId="167" fontId="14" fillId="0" borderId="4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14" fillId="2" borderId="0" xfId="0" applyFont="1" applyFill="1" applyProtection="1">
      <protection locked="0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5" fontId="4" fillId="6" borderId="12" xfId="1" applyNumberFormat="1" applyFont="1" applyFill="1" applyBorder="1" applyAlignment="1" applyProtection="1">
      <alignment horizontal="left"/>
    </xf>
    <xf numFmtId="0" fontId="5" fillId="5" borderId="13" xfId="0" applyFont="1" applyFill="1" applyBorder="1" applyAlignment="1">
      <alignment horizontal="right"/>
    </xf>
    <xf numFmtId="0" fontId="4" fillId="6" borderId="11" xfId="1" applyNumberFormat="1" applyFont="1" applyFill="1" applyBorder="1" applyAlignment="1" applyProtection="1">
      <alignment horizontal="left"/>
    </xf>
    <xf numFmtId="0" fontId="5" fillId="5" borderId="14" xfId="0" applyFont="1" applyFill="1" applyBorder="1" applyAlignment="1">
      <alignment horizontal="right"/>
    </xf>
    <xf numFmtId="0" fontId="4" fillId="6" borderId="15" xfId="1" applyNumberFormat="1" applyFont="1" applyFill="1" applyBorder="1" applyAlignment="1" applyProtection="1">
      <alignment horizontal="left"/>
    </xf>
    <xf numFmtId="0" fontId="15" fillId="3" borderId="0" xfId="2" applyFont="1" applyFill="1" applyAlignment="1">
      <alignment horizontal="right"/>
    </xf>
    <xf numFmtId="0" fontId="15" fillId="2" borderId="0" xfId="0" applyFont="1" applyFill="1" applyAlignment="1">
      <alignment horizontal="right"/>
    </xf>
    <xf numFmtId="20" fontId="16" fillId="3" borderId="0" xfId="1" applyNumberFormat="1" applyFont="1" applyFill="1" applyAlignment="1" applyProtection="1">
      <alignment horizontal="left"/>
      <protection locked="0"/>
    </xf>
    <xf numFmtId="0" fontId="17" fillId="2" borderId="0" xfId="0" applyFont="1" applyFill="1"/>
    <xf numFmtId="0" fontId="18" fillId="0" borderId="0" xfId="0" applyFont="1"/>
    <xf numFmtId="0" fontId="17" fillId="5" borderId="0" xfId="0" applyFont="1" applyFill="1" applyBorder="1"/>
    <xf numFmtId="167" fontId="19" fillId="6" borderId="13" xfId="0" applyNumberFormat="1" applyFont="1" applyFill="1" applyBorder="1" applyAlignment="1">
      <alignment horizontal="right"/>
    </xf>
    <xf numFmtId="0" fontId="19" fillId="6" borderId="10" xfId="0" applyFont="1" applyFill="1" applyBorder="1" applyAlignment="1">
      <alignment horizontal="right"/>
    </xf>
    <xf numFmtId="0" fontId="4" fillId="6" borderId="16" xfId="1" applyNumberFormat="1" applyFont="1" applyFill="1" applyBorder="1" applyAlignment="1" applyProtection="1">
      <alignment horizontal="left"/>
    </xf>
    <xf numFmtId="0" fontId="4" fillId="6" borderId="12" xfId="1" applyNumberFormat="1" applyFont="1" applyFill="1" applyBorder="1" applyAlignment="1" applyProtection="1">
      <alignment horizontal="left"/>
    </xf>
    <xf numFmtId="0" fontId="14" fillId="6" borderId="14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167" fontId="19" fillId="6" borderId="1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/>
    </xf>
    <xf numFmtId="0" fontId="17" fillId="6" borderId="0" xfId="0" applyFont="1" applyFill="1"/>
    <xf numFmtId="0" fontId="17" fillId="6" borderId="14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168" fontId="4" fillId="6" borderId="12" xfId="1" applyNumberFormat="1" applyFont="1" applyFill="1" applyBorder="1" applyAlignment="1" applyProtection="1">
      <alignment horizontal="left"/>
    </xf>
    <xf numFmtId="0" fontId="10" fillId="2" borderId="0" xfId="3" applyFont="1" applyFill="1" applyAlignment="1" applyProtection="1">
      <alignment horizontal="right" vertical="center"/>
      <protection locked="0"/>
    </xf>
    <xf numFmtId="0" fontId="17" fillId="0" borderId="18" xfId="0" applyFont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166" fontId="17" fillId="0" borderId="18" xfId="4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0" fontId="21" fillId="2" borderId="0" xfId="0" applyFont="1" applyFill="1"/>
    <xf numFmtId="167" fontId="17" fillId="0" borderId="5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4" fillId="6" borderId="0" xfId="1" applyNumberFormat="1" applyFont="1" applyFill="1" applyBorder="1" applyAlignment="1" applyProtection="1">
      <alignment horizontal="left"/>
    </xf>
    <xf numFmtId="0" fontId="8" fillId="2" borderId="0" xfId="0" applyFont="1" applyFill="1"/>
    <xf numFmtId="0" fontId="3" fillId="5" borderId="19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67" fontId="14" fillId="0" borderId="3" xfId="4" applyNumberFormat="1" applyFont="1" applyBorder="1" applyAlignment="1">
      <alignment horizontal="center"/>
    </xf>
    <xf numFmtId="167" fontId="14" fillId="0" borderId="7" xfId="4" applyNumberFormat="1" applyFont="1" applyBorder="1" applyAlignment="1">
      <alignment horizontal="center"/>
    </xf>
    <xf numFmtId="167" fontId="14" fillId="0" borderId="9" xfId="4" applyNumberFormat="1" applyFont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8" fillId="5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0" fontId="6" fillId="5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2" fontId="17" fillId="6" borderId="14" xfId="0" applyNumberFormat="1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4" fillId="3" borderId="0" xfId="1" applyNumberFormat="1" applyFont="1" applyFill="1" applyAlignment="1" applyProtection="1">
      <alignment horizontal="left"/>
      <protection locked="0"/>
    </xf>
    <xf numFmtId="0" fontId="16" fillId="3" borderId="0" xfId="1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89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4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5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6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7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81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9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A19" zoomScale="90" zoomScaleNormal="90" workbookViewId="0">
      <selection activeCell="D27" sqref="D27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66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41765</v>
      </c>
      <c r="E6" s="36" t="s">
        <v>11</v>
      </c>
      <c r="F6" s="79" t="s">
        <v>53</v>
      </c>
      <c r="G6" s="80"/>
    </row>
    <row r="7" spans="2:7" ht="15.75" customHeight="1" x14ac:dyDescent="0.25">
      <c r="B7" s="35" t="s">
        <v>12</v>
      </c>
      <c r="C7" s="37">
        <v>0.4548611111111111</v>
      </c>
      <c r="E7" s="36" t="s">
        <v>13</v>
      </c>
      <c r="F7" s="79" t="s">
        <v>67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0.45709490740740738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0.45694444444444443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16.59</v>
      </c>
      <c r="F18" s="57">
        <f>IF($D18="","--",($D18-$E18)/$E18)</f>
        <v>6.6305003013863431E-3</v>
      </c>
      <c r="G18" s="57">
        <f>IF($F18="","--",($E18-16.67)/16.67)</f>
        <v>-4.7990401919617183E-3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7">
        <v>13.8</v>
      </c>
      <c r="E25" s="18">
        <v>13.3</v>
      </c>
      <c r="F25" s="76">
        <f>IF($D25="","--",($D25-$E25))</f>
        <v>0.5</v>
      </c>
      <c r="G25" s="76"/>
    </row>
    <row r="26" spans="2:7" ht="21.9" customHeight="1" x14ac:dyDescent="0.25">
      <c r="B26" s="42" t="s">
        <v>21</v>
      </c>
      <c r="C26" s="52">
        <v>42025</v>
      </c>
      <c r="D26" s="19">
        <v>13.7</v>
      </c>
      <c r="E26" s="20">
        <v>13.1</v>
      </c>
      <c r="F26" s="77">
        <f>IF($D26="","--",($D26-$E26))</f>
        <v>0.59999999999999964</v>
      </c>
      <c r="G26" s="77"/>
    </row>
    <row r="27" spans="2:7" ht="21.9" customHeight="1" thickBot="1" x14ac:dyDescent="0.3">
      <c r="B27" s="45"/>
      <c r="C27" s="46"/>
      <c r="D27" s="21">
        <v>13.8</v>
      </c>
      <c r="E27" s="22">
        <v>13.3</v>
      </c>
      <c r="F27" s="78">
        <f>IF($D27="","--",($D27-$E27))</f>
        <v>0.5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62">
        <v>745</v>
      </c>
      <c r="E33" s="62">
        <v>746</v>
      </c>
      <c r="F33" s="74">
        <f>IF($D33="","--",($D33-$E33))</f>
        <v>-1</v>
      </c>
      <c r="G33" s="74">
        <f>IF($C33="","--",($C33-$E33))</f>
        <v>631</v>
      </c>
    </row>
    <row r="34" spans="2:7" ht="21.9" customHeight="1" x14ac:dyDescent="0.25">
      <c r="B34" s="42" t="s">
        <v>21</v>
      </c>
      <c r="C34" s="52">
        <v>42025</v>
      </c>
      <c r="D34" s="63">
        <v>745</v>
      </c>
      <c r="E34" s="63">
        <v>746</v>
      </c>
      <c r="F34" s="72">
        <f>IF($D34="","--",($D34-$E34))</f>
        <v>-1</v>
      </c>
      <c r="G34" s="72">
        <f>IF($C34="","--",($C34-$E34))</f>
        <v>41279</v>
      </c>
    </row>
    <row r="35" spans="2:7" ht="21.9" customHeight="1" thickBot="1" x14ac:dyDescent="0.3">
      <c r="B35" s="50"/>
      <c r="C35" s="51"/>
      <c r="D35" s="64">
        <v>745</v>
      </c>
      <c r="E35" s="64">
        <v>746</v>
      </c>
      <c r="F35" s="73">
        <f>IF($D35="","--",($D35-$E35))</f>
        <v>-1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/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E18 C4:D5 C6:C7 F4:G7">
    <cfRule type="cellIs" dxfId="88" priority="6" stopIfTrue="1" operator="equal">
      <formula>""</formula>
    </cfRule>
  </conditionalFormatting>
  <conditionalFormatting sqref="F33:G35">
    <cfRule type="cellIs" dxfId="87" priority="7" stopIfTrue="1" operator="notBetween">
      <formula>-10</formula>
      <formula>10</formula>
    </cfRule>
  </conditionalFormatting>
  <conditionalFormatting sqref="F25:G27">
    <cfRule type="cellIs" dxfId="86" priority="8" stopIfTrue="1" operator="notBetween">
      <formula>-2</formula>
      <formula>2</formula>
    </cfRule>
  </conditionalFormatting>
  <conditionalFormatting sqref="F18">
    <cfRule type="cellIs" dxfId="85" priority="9" stopIfTrue="1" operator="notBetween">
      <formula>-0.04</formula>
      <formula>0.04</formula>
    </cfRule>
  </conditionalFormatting>
  <conditionalFormatting sqref="G18">
    <cfRule type="cellIs" dxfId="84" priority="10" stopIfTrue="1" operator="notBetween">
      <formula>-0.05</formula>
      <formula>0.05</formula>
    </cfRule>
  </conditionalFormatting>
  <conditionalFormatting sqref="D18">
    <cfRule type="cellIs" dxfId="83" priority="5" stopIfTrue="1" operator="equal">
      <formula>""</formula>
    </cfRule>
  </conditionalFormatting>
  <conditionalFormatting sqref="C24">
    <cfRule type="cellIs" dxfId="82" priority="3" stopIfTrue="1" operator="equal">
      <formula>""</formula>
    </cfRule>
  </conditionalFormatting>
  <conditionalFormatting sqref="C32">
    <cfRule type="cellIs" dxfId="81" priority="4" stopIfTrue="1" operator="equal">
      <formula>""</formula>
    </cfRule>
  </conditionalFormatting>
  <conditionalFormatting sqref="C25:C26">
    <cfRule type="cellIs" dxfId="80" priority="2" stopIfTrue="1" operator="equal">
      <formula>""</formula>
    </cfRule>
  </conditionalFormatting>
  <conditionalFormatting sqref="C33:C34">
    <cfRule type="cellIs" dxfId="7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B1" zoomScale="90" zoomScaleNormal="90" workbookViewId="0">
      <selection activeCell="D36" sqref="D36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64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41765</v>
      </c>
      <c r="E6" s="36" t="s">
        <v>11</v>
      </c>
      <c r="F6" s="79" t="s">
        <v>53</v>
      </c>
      <c r="G6" s="80"/>
    </row>
    <row r="7" spans="2:7" ht="15.75" customHeight="1" x14ac:dyDescent="0.25">
      <c r="B7" s="35" t="s">
        <v>12</v>
      </c>
      <c r="C7" s="37">
        <v>0.44444444444444442</v>
      </c>
      <c r="E7" s="36" t="s">
        <v>13</v>
      </c>
      <c r="F7" s="79" t="s">
        <v>65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0.44761574074074079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0.44722222222222219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16.87</v>
      </c>
      <c r="F18" s="57">
        <f>IF($D18="","--",($D18-$E18)/$E18)</f>
        <v>-1.0077059869591091E-2</v>
      </c>
      <c r="G18" s="57">
        <f>IF($F18="","--",($E18-16.67)/16.67)</f>
        <v>1.1997600479903975E-2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8">
        <v>11.4</v>
      </c>
      <c r="E25" s="18">
        <v>12.3</v>
      </c>
      <c r="F25" s="76">
        <f>IF($D25="","--",($D25-$E25))</f>
        <v>-0.90000000000000036</v>
      </c>
      <c r="G25" s="76"/>
    </row>
    <row r="26" spans="2:7" ht="21.9" customHeight="1" x14ac:dyDescent="0.25">
      <c r="B26" s="42" t="s">
        <v>21</v>
      </c>
      <c r="C26" s="52">
        <v>42025</v>
      </c>
      <c r="D26" s="20">
        <v>11.5</v>
      </c>
      <c r="E26" s="20">
        <v>12.3</v>
      </c>
      <c r="F26" s="77">
        <f>IF($D26="","--",($D26-$E26))</f>
        <v>-0.80000000000000071</v>
      </c>
      <c r="G26" s="77"/>
    </row>
    <row r="27" spans="2:7" ht="21.9" customHeight="1" thickBot="1" x14ac:dyDescent="0.3">
      <c r="B27" s="45"/>
      <c r="C27" s="46"/>
      <c r="D27" s="22">
        <v>11.5</v>
      </c>
      <c r="E27" s="22">
        <v>12.1</v>
      </c>
      <c r="F27" s="78">
        <f>IF($D27="","--",($D27-$E27))</f>
        <v>-0.59999999999999964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62">
        <v>745</v>
      </c>
      <c r="E33" s="62">
        <v>745</v>
      </c>
      <c r="F33" s="74">
        <f>IF($D33="","--",($D33-$E33))</f>
        <v>0</v>
      </c>
      <c r="G33" s="74">
        <f>IF($C33="","--",($C33-$E33))</f>
        <v>632</v>
      </c>
    </row>
    <row r="34" spans="2:7" ht="21.9" customHeight="1" x14ac:dyDescent="0.25">
      <c r="B34" s="42" t="s">
        <v>21</v>
      </c>
      <c r="C34" s="52">
        <v>42025</v>
      </c>
      <c r="D34" s="63">
        <v>745</v>
      </c>
      <c r="E34" s="63">
        <v>745</v>
      </c>
      <c r="F34" s="72">
        <f>IF($D34="","--",($D34-$E34))</f>
        <v>0</v>
      </c>
      <c r="G34" s="72">
        <f>IF($C34="","--",($C34-$E34))</f>
        <v>41280</v>
      </c>
    </row>
    <row r="35" spans="2:7" ht="21.9" customHeight="1" thickBot="1" x14ac:dyDescent="0.3">
      <c r="B35" s="50"/>
      <c r="C35" s="51"/>
      <c r="D35" s="64">
        <v>745</v>
      </c>
      <c r="E35" s="64">
        <v>745</v>
      </c>
      <c r="F35" s="73">
        <f>IF($D35="","--",($D35-$E35))</f>
        <v>0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/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E18 C4:D5 C6:C7 F4:G7">
    <cfRule type="cellIs" dxfId="78" priority="6" stopIfTrue="1" operator="equal">
      <formula>""</formula>
    </cfRule>
  </conditionalFormatting>
  <conditionalFormatting sqref="F33:G35">
    <cfRule type="cellIs" dxfId="77" priority="7" stopIfTrue="1" operator="notBetween">
      <formula>-10</formula>
      <formula>10</formula>
    </cfRule>
  </conditionalFormatting>
  <conditionalFormatting sqref="F25:G27">
    <cfRule type="cellIs" dxfId="76" priority="8" stopIfTrue="1" operator="notBetween">
      <formula>-2</formula>
      <formula>2</formula>
    </cfRule>
  </conditionalFormatting>
  <conditionalFormatting sqref="F18">
    <cfRule type="cellIs" dxfId="75" priority="9" stopIfTrue="1" operator="notBetween">
      <formula>-0.04</formula>
      <formula>0.04</formula>
    </cfRule>
  </conditionalFormatting>
  <conditionalFormatting sqref="G18">
    <cfRule type="cellIs" dxfId="74" priority="10" stopIfTrue="1" operator="notBetween">
      <formula>-0.05</formula>
      <formula>0.05</formula>
    </cfRule>
  </conditionalFormatting>
  <conditionalFormatting sqref="D18">
    <cfRule type="cellIs" dxfId="73" priority="5" stopIfTrue="1" operator="equal">
      <formula>""</formula>
    </cfRule>
  </conditionalFormatting>
  <conditionalFormatting sqref="C24">
    <cfRule type="cellIs" dxfId="72" priority="3" stopIfTrue="1" operator="equal">
      <formula>""</formula>
    </cfRule>
  </conditionalFormatting>
  <conditionalFormatting sqref="C32">
    <cfRule type="cellIs" dxfId="71" priority="4" stopIfTrue="1" operator="equal">
      <formula>""</formula>
    </cfRule>
  </conditionalFormatting>
  <conditionalFormatting sqref="C25:C26">
    <cfRule type="cellIs" dxfId="70" priority="2" stopIfTrue="1" operator="equal">
      <formula>""</formula>
    </cfRule>
  </conditionalFormatting>
  <conditionalFormatting sqref="C33:C34">
    <cfRule type="cellIs" dxfId="6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B16" zoomScale="90" zoomScaleNormal="90" workbookViewId="0">
      <selection activeCell="C8" sqref="C8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62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41768</v>
      </c>
      <c r="E6" s="36" t="s">
        <v>11</v>
      </c>
      <c r="F6" s="79" t="s">
        <v>53</v>
      </c>
      <c r="G6" s="80"/>
    </row>
    <row r="7" spans="2:7" ht="15.75" customHeight="1" x14ac:dyDescent="0.25">
      <c r="B7" s="35" t="s">
        <v>12</v>
      </c>
      <c r="C7" s="37">
        <v>0.50347222222222221</v>
      </c>
      <c r="E7" s="36" t="s">
        <v>13</v>
      </c>
      <c r="F7" s="79" t="s">
        <v>63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0.50662037037037033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0.50624999999999998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16.829999999999998</v>
      </c>
      <c r="F18" s="57">
        <f>IF($D18="","--",($D18-$E18)/$E18)</f>
        <v>-7.7243018419488425E-3</v>
      </c>
      <c r="G18" s="57">
        <f>IF($F18="","--",($E18-16.67)/16.67)</f>
        <v>9.5980803839230099E-3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7">
        <v>21.6</v>
      </c>
      <c r="E25" s="18">
        <v>22.2</v>
      </c>
      <c r="F25" s="76">
        <f>IF($D25="","--",($D25-$E25))</f>
        <v>-0.59999999999999787</v>
      </c>
      <c r="G25" s="76"/>
    </row>
    <row r="26" spans="2:7" ht="21.9" customHeight="1" x14ac:dyDescent="0.25">
      <c r="B26" s="42" t="s">
        <v>21</v>
      </c>
      <c r="C26" s="52">
        <v>42025</v>
      </c>
      <c r="D26" s="19">
        <v>21.6</v>
      </c>
      <c r="E26" s="20">
        <v>22.2</v>
      </c>
      <c r="F26" s="77">
        <f>IF($D26="","--",($D26-$E26))</f>
        <v>-0.59999999999999787</v>
      </c>
      <c r="G26" s="77"/>
    </row>
    <row r="27" spans="2:7" ht="21.9" customHeight="1" thickBot="1" x14ac:dyDescent="0.3">
      <c r="B27" s="45"/>
      <c r="C27" s="46"/>
      <c r="D27" s="21">
        <v>21.6</v>
      </c>
      <c r="E27" s="22">
        <v>22.1</v>
      </c>
      <c r="F27" s="78">
        <f>IF($D27="","--",($D27-$E27))</f>
        <v>-0.5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62">
        <v>738</v>
      </c>
      <c r="E33" s="62">
        <v>737</v>
      </c>
      <c r="F33" s="74">
        <f>IF($D33="","--",($D33-$E33))</f>
        <v>1</v>
      </c>
      <c r="G33" s="74">
        <f>IF($C33="","--",($C33-$E33))</f>
        <v>640</v>
      </c>
    </row>
    <row r="34" spans="2:7" ht="21.9" customHeight="1" x14ac:dyDescent="0.25">
      <c r="B34" s="42" t="s">
        <v>21</v>
      </c>
      <c r="C34" s="52">
        <v>42025</v>
      </c>
      <c r="D34" s="63">
        <v>738</v>
      </c>
      <c r="E34" s="63">
        <v>737</v>
      </c>
      <c r="F34" s="72">
        <f>IF($D34="","--",($D34-$E34))</f>
        <v>1</v>
      </c>
      <c r="G34" s="72">
        <f>IF($C34="","--",($C34-$E34))</f>
        <v>41288</v>
      </c>
    </row>
    <row r="35" spans="2:7" ht="21.9" customHeight="1" thickBot="1" x14ac:dyDescent="0.3">
      <c r="B35" s="50"/>
      <c r="C35" s="51"/>
      <c r="D35" s="64">
        <v>738</v>
      </c>
      <c r="E35" s="64">
        <v>737</v>
      </c>
      <c r="F35" s="73">
        <f>IF($D35="","--",($D35-$E35))</f>
        <v>1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/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E18 C4:D5 C6:C7 F4:G7">
    <cfRule type="cellIs" dxfId="68" priority="6" stopIfTrue="1" operator="equal">
      <formula>""</formula>
    </cfRule>
  </conditionalFormatting>
  <conditionalFormatting sqref="F33:G35">
    <cfRule type="cellIs" dxfId="67" priority="7" stopIfTrue="1" operator="notBetween">
      <formula>-10</formula>
      <formula>10</formula>
    </cfRule>
  </conditionalFormatting>
  <conditionalFormatting sqref="F25:G27">
    <cfRule type="cellIs" dxfId="66" priority="8" stopIfTrue="1" operator="notBetween">
      <formula>-2</formula>
      <formula>2</formula>
    </cfRule>
  </conditionalFormatting>
  <conditionalFormatting sqref="F18">
    <cfRule type="cellIs" dxfId="65" priority="9" stopIfTrue="1" operator="notBetween">
      <formula>-0.04</formula>
      <formula>0.04</formula>
    </cfRule>
  </conditionalFormatting>
  <conditionalFormatting sqref="G18">
    <cfRule type="cellIs" dxfId="64" priority="10" stopIfTrue="1" operator="notBetween">
      <formula>-0.05</formula>
      <formula>0.05</formula>
    </cfRule>
  </conditionalFormatting>
  <conditionalFormatting sqref="D18">
    <cfRule type="cellIs" dxfId="63" priority="5" stopIfTrue="1" operator="equal">
      <formula>""</formula>
    </cfRule>
  </conditionalFormatting>
  <conditionalFormatting sqref="C24">
    <cfRule type="cellIs" dxfId="62" priority="3" stopIfTrue="1" operator="equal">
      <formula>""</formula>
    </cfRule>
  </conditionalFormatting>
  <conditionalFormatting sqref="C32">
    <cfRule type="cellIs" dxfId="61" priority="4" stopIfTrue="1" operator="equal">
      <formula>""</formula>
    </cfRule>
  </conditionalFormatting>
  <conditionalFormatting sqref="C25:C26">
    <cfRule type="cellIs" dxfId="60" priority="2" stopIfTrue="1" operator="equal">
      <formula>""</formula>
    </cfRule>
  </conditionalFormatting>
  <conditionalFormatting sqref="C33:C34">
    <cfRule type="cellIs" dxfId="5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B19" zoomScale="90" zoomScaleNormal="90" workbookViewId="0">
      <selection activeCell="E4" sqref="E4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61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41765</v>
      </c>
      <c r="E6" s="36" t="s">
        <v>11</v>
      </c>
      <c r="F6" s="79" t="s">
        <v>53</v>
      </c>
      <c r="G6" s="80"/>
    </row>
    <row r="7" spans="2:7" ht="15.75" customHeight="1" x14ac:dyDescent="0.25">
      <c r="B7" s="35" t="s">
        <v>12</v>
      </c>
      <c r="C7" s="37">
        <v>0.4375</v>
      </c>
      <c r="E7" s="36" t="s">
        <v>13</v>
      </c>
      <c r="F7" s="79" t="s">
        <v>60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0.43559027777777781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0.43611111111111112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16.52</v>
      </c>
      <c r="F18" s="57">
        <f>IF($D18="","--",($D18-$E18)/$E18)</f>
        <v>1.0895883777239693E-2</v>
      </c>
      <c r="G18" s="57">
        <f>IF($F18="","--",($E18-16.67)/16.67)</f>
        <v>-8.9982003599281407E-3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7">
        <v>11.1</v>
      </c>
      <c r="E25" s="18">
        <v>11.6</v>
      </c>
      <c r="F25" s="76">
        <f>IF($D25="","--",($D25-$E25))</f>
        <v>-0.5</v>
      </c>
      <c r="G25" s="76"/>
    </row>
    <row r="26" spans="2:7" ht="21.9" customHeight="1" x14ac:dyDescent="0.25">
      <c r="B26" s="42" t="s">
        <v>21</v>
      </c>
      <c r="C26" s="52">
        <v>42025</v>
      </c>
      <c r="D26" s="19">
        <v>11.1</v>
      </c>
      <c r="E26" s="20">
        <v>11.6</v>
      </c>
      <c r="F26" s="77">
        <f>IF($D26="","--",($D26-$E26))</f>
        <v>-0.5</v>
      </c>
      <c r="G26" s="77"/>
    </row>
    <row r="27" spans="2:7" ht="21.9" customHeight="1" thickBot="1" x14ac:dyDescent="0.3">
      <c r="B27" s="45"/>
      <c r="C27" s="46"/>
      <c r="D27" s="21">
        <v>11.1</v>
      </c>
      <c r="E27" s="22">
        <v>11.6</v>
      </c>
      <c r="F27" s="78">
        <f>IF($D27="","--",($D27-$E27))</f>
        <v>-0.5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58">
        <v>745</v>
      </c>
      <c r="E33" s="62">
        <v>746</v>
      </c>
      <c r="F33" s="74">
        <f>IF($D33="","--",($D33-$E33))</f>
        <v>-1</v>
      </c>
      <c r="G33" s="74">
        <f>IF($C33="","--",($C33-$E33))</f>
        <v>631</v>
      </c>
    </row>
    <row r="34" spans="2:7" ht="21.9" customHeight="1" x14ac:dyDescent="0.25">
      <c r="B34" s="42" t="s">
        <v>21</v>
      </c>
      <c r="C34" s="52">
        <v>42025</v>
      </c>
      <c r="D34" s="59">
        <v>745</v>
      </c>
      <c r="E34" s="63">
        <v>746</v>
      </c>
      <c r="F34" s="72">
        <f>IF($D34="","--",($D34-$E34))</f>
        <v>-1</v>
      </c>
      <c r="G34" s="72">
        <f>IF($C34="","--",($C34-$E34))</f>
        <v>41279</v>
      </c>
    </row>
    <row r="35" spans="2:7" ht="21.9" customHeight="1" thickBot="1" x14ac:dyDescent="0.3">
      <c r="B35" s="50"/>
      <c r="C35" s="51"/>
      <c r="D35" s="60">
        <v>745</v>
      </c>
      <c r="E35" s="64">
        <v>746</v>
      </c>
      <c r="F35" s="73">
        <f>IF($D35="","--",($D35-$E35))</f>
        <v>-1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/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E18 C4:D5 C6:C7 F4:G7">
    <cfRule type="cellIs" dxfId="58" priority="6" stopIfTrue="1" operator="equal">
      <formula>""</formula>
    </cfRule>
  </conditionalFormatting>
  <conditionalFormatting sqref="F33:G35">
    <cfRule type="cellIs" dxfId="57" priority="7" stopIfTrue="1" operator="notBetween">
      <formula>-10</formula>
      <formula>10</formula>
    </cfRule>
  </conditionalFormatting>
  <conditionalFormatting sqref="F25:G27">
    <cfRule type="cellIs" dxfId="56" priority="8" stopIfTrue="1" operator="notBetween">
      <formula>-2</formula>
      <formula>2</formula>
    </cfRule>
  </conditionalFormatting>
  <conditionalFormatting sqref="F18">
    <cfRule type="cellIs" dxfId="55" priority="9" stopIfTrue="1" operator="notBetween">
      <formula>-0.04</formula>
      <formula>0.04</formula>
    </cfRule>
  </conditionalFormatting>
  <conditionalFormatting sqref="G18">
    <cfRule type="cellIs" dxfId="54" priority="10" stopIfTrue="1" operator="notBetween">
      <formula>-0.05</formula>
      <formula>0.05</formula>
    </cfRule>
  </conditionalFormatting>
  <conditionalFormatting sqref="D18">
    <cfRule type="cellIs" dxfId="53" priority="5" stopIfTrue="1" operator="equal">
      <formula>""</formula>
    </cfRule>
  </conditionalFormatting>
  <conditionalFormatting sqref="C24">
    <cfRule type="cellIs" dxfId="52" priority="3" stopIfTrue="1" operator="equal">
      <formula>""</formula>
    </cfRule>
  </conditionalFormatting>
  <conditionalFormatting sqref="C32">
    <cfRule type="cellIs" dxfId="51" priority="4" stopIfTrue="1" operator="equal">
      <formula>""</formula>
    </cfRule>
  </conditionalFormatting>
  <conditionalFormatting sqref="C25:C26">
    <cfRule type="cellIs" dxfId="50" priority="2" stopIfTrue="1" operator="equal">
      <formula>""</formula>
    </cfRule>
  </conditionalFormatting>
  <conditionalFormatting sqref="C33:C34">
    <cfRule type="cellIs" dxfId="4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B10" zoomScale="90" zoomScaleNormal="90" workbookViewId="0">
      <selection activeCell="E34" sqref="E34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72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41765</v>
      </c>
      <c r="E6" s="36" t="s">
        <v>11</v>
      </c>
      <c r="F6" s="79" t="s">
        <v>53</v>
      </c>
      <c r="G6" s="80"/>
    </row>
    <row r="7" spans="2:7" ht="15.75" customHeight="1" x14ac:dyDescent="0.25">
      <c r="B7" s="35" t="s">
        <v>12</v>
      </c>
      <c r="C7" s="37">
        <v>0.42708333333333331</v>
      </c>
      <c r="E7" s="36" t="s">
        <v>13</v>
      </c>
      <c r="F7" s="79" t="s">
        <v>68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0.42814814814814817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0.42777777777777781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16.87</v>
      </c>
      <c r="F18" s="57">
        <f>IF($D18="","--",($D18-$E18)/$E18)</f>
        <v>-1.0077059869591091E-2</v>
      </c>
      <c r="G18" s="57">
        <f>IF($F18="","--",($E18-16.67)/16.67)</f>
        <v>1.1997600479903975E-2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33" t="s">
        <v>17</v>
      </c>
      <c r="C24" s="34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1" t="s">
        <v>19</v>
      </c>
      <c r="C25" s="44">
        <v>1377</v>
      </c>
      <c r="D25" s="18">
        <v>10.4</v>
      </c>
      <c r="E25" s="18">
        <v>11.2</v>
      </c>
      <c r="F25" s="76">
        <f>IF($D25="","--",($D25-$E25))</f>
        <v>-0.79999999999999893</v>
      </c>
      <c r="G25" s="76"/>
    </row>
    <row r="26" spans="2:7" ht="21.9" customHeight="1" x14ac:dyDescent="0.25">
      <c r="B26" s="42" t="s">
        <v>21</v>
      </c>
      <c r="C26" s="52">
        <v>42025</v>
      </c>
      <c r="D26" s="20">
        <v>10.4</v>
      </c>
      <c r="E26" s="20">
        <v>11.3</v>
      </c>
      <c r="F26" s="77">
        <f>IF($D26="","--",($D26-$E26))</f>
        <v>-0.90000000000000036</v>
      </c>
      <c r="G26" s="77"/>
    </row>
    <row r="27" spans="2:7" ht="21.9" customHeight="1" thickBot="1" x14ac:dyDescent="0.3">
      <c r="B27" s="45"/>
      <c r="C27" s="46"/>
      <c r="D27" s="22">
        <v>10.5</v>
      </c>
      <c r="E27" s="22">
        <v>11.3</v>
      </c>
      <c r="F27" s="78">
        <f>IF($D27="","--",($D27-$E27))</f>
        <v>-0.80000000000000071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33" t="s">
        <v>17</v>
      </c>
      <c r="C32" s="34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1" t="s">
        <v>19</v>
      </c>
      <c r="C33" s="44">
        <v>1377</v>
      </c>
      <c r="D33" s="62">
        <v>745</v>
      </c>
      <c r="E33" s="62">
        <v>746</v>
      </c>
      <c r="F33" s="74">
        <f>IF($D33="","--",($D33-$E33))</f>
        <v>-1</v>
      </c>
      <c r="G33" s="74">
        <f>IF($C33="","--",($C33-$E33))</f>
        <v>631</v>
      </c>
    </row>
    <row r="34" spans="2:7" ht="21.9" customHeight="1" x14ac:dyDescent="0.25">
      <c r="B34" s="42" t="s">
        <v>21</v>
      </c>
      <c r="C34" s="52">
        <v>42025</v>
      </c>
      <c r="D34" s="63">
        <v>745</v>
      </c>
      <c r="E34" s="63">
        <v>746</v>
      </c>
      <c r="F34" s="72">
        <f>IF($D34="","--",($D34-$E34))</f>
        <v>-1</v>
      </c>
      <c r="G34" s="72">
        <f>IF($C34="","--",($C34-$E34))</f>
        <v>41279</v>
      </c>
    </row>
    <row r="35" spans="2:7" ht="21.9" customHeight="1" thickBot="1" x14ac:dyDescent="0.3">
      <c r="B35" s="50"/>
      <c r="C35" s="51"/>
      <c r="D35" s="64">
        <v>745</v>
      </c>
      <c r="E35" s="64">
        <v>746</v>
      </c>
      <c r="F35" s="73">
        <f>IF($D35="","--",($D35-$E35))</f>
        <v>-1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/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E18 C4:D5 C6:C7 F4:G7">
    <cfRule type="cellIs" dxfId="48" priority="6" stopIfTrue="1" operator="equal">
      <formula>""</formula>
    </cfRule>
  </conditionalFormatting>
  <conditionalFormatting sqref="F33:G35">
    <cfRule type="cellIs" dxfId="47" priority="7" stopIfTrue="1" operator="notBetween">
      <formula>-10</formula>
      <formula>10</formula>
    </cfRule>
  </conditionalFormatting>
  <conditionalFormatting sqref="F25:G27">
    <cfRule type="cellIs" dxfId="46" priority="8" stopIfTrue="1" operator="notBetween">
      <formula>-2</formula>
      <formula>2</formula>
    </cfRule>
  </conditionalFormatting>
  <conditionalFormatting sqref="F18">
    <cfRule type="cellIs" dxfId="45" priority="9" stopIfTrue="1" operator="notBetween">
      <formula>-0.04</formula>
      <formula>0.04</formula>
    </cfRule>
  </conditionalFormatting>
  <conditionalFormatting sqref="G18">
    <cfRule type="cellIs" dxfId="44" priority="10" stopIfTrue="1" operator="notBetween">
      <formula>-0.05</formula>
      <formula>0.05</formula>
    </cfRule>
  </conditionalFormatting>
  <conditionalFormatting sqref="D18">
    <cfRule type="cellIs" dxfId="43" priority="5" stopIfTrue="1" operator="equal">
      <formula>""</formula>
    </cfRule>
  </conditionalFormatting>
  <conditionalFormatting sqref="C24">
    <cfRule type="cellIs" dxfId="42" priority="3" stopIfTrue="1" operator="equal">
      <formula>""</formula>
    </cfRule>
  </conditionalFormatting>
  <conditionalFormatting sqref="C32">
    <cfRule type="cellIs" dxfId="41" priority="4" stopIfTrue="1" operator="equal">
      <formula>""</formula>
    </cfRule>
  </conditionalFormatting>
  <conditionalFormatting sqref="C25:C26">
    <cfRule type="cellIs" dxfId="40" priority="2" stopIfTrue="1" operator="equal">
      <formula>""</formula>
    </cfRule>
  </conditionalFormatting>
  <conditionalFormatting sqref="C33:C34">
    <cfRule type="cellIs" dxfId="3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B22" zoomScale="90" zoomScaleNormal="90" workbookViewId="0">
      <selection activeCell="B15" sqref="B15:D15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57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9</v>
      </c>
      <c r="G5" s="80"/>
    </row>
    <row r="6" spans="2:7" ht="15.75" customHeight="1" x14ac:dyDescent="0.25">
      <c r="B6" s="35" t="s">
        <v>10</v>
      </c>
      <c r="C6" s="15">
        <v>41768</v>
      </c>
      <c r="E6" s="36" t="s">
        <v>11</v>
      </c>
      <c r="F6" s="95" t="s">
        <v>53</v>
      </c>
      <c r="G6" s="80"/>
    </row>
    <row r="7" spans="2:7" ht="15.75" customHeight="1" x14ac:dyDescent="0.25">
      <c r="B7" s="35" t="s">
        <v>12</v>
      </c>
      <c r="C7" s="37">
        <v>0.59722222222222221</v>
      </c>
      <c r="E7" s="36" t="s">
        <v>13</v>
      </c>
      <c r="F7" s="79" t="s">
        <v>58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>
        <v>0.3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0.60127314814814814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0.60138888888888886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16.350000000000001</v>
      </c>
      <c r="F18" s="57">
        <f>IF($D18="","--",($D18-$E18)/$E18)</f>
        <v>2.1406727828746044E-2</v>
      </c>
      <c r="G18" s="57">
        <f>IF($F18="","--",($E18-16.67)/16.67)</f>
        <v>-1.9196160767846446E-2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7">
        <v>22.9</v>
      </c>
      <c r="E25" s="18">
        <v>24.6</v>
      </c>
      <c r="F25" s="76">
        <f>IF($D25="","--",($D25-$E25))</f>
        <v>-1.7000000000000028</v>
      </c>
      <c r="G25" s="76"/>
    </row>
    <row r="26" spans="2:7" ht="21.9" customHeight="1" x14ac:dyDescent="0.25">
      <c r="B26" s="42" t="s">
        <v>21</v>
      </c>
      <c r="C26" s="52">
        <v>42025</v>
      </c>
      <c r="D26" s="19">
        <v>22.9</v>
      </c>
      <c r="E26" s="20">
        <v>24.6</v>
      </c>
      <c r="F26" s="77">
        <f>IF($D26="","--",($D26-$E26))</f>
        <v>-1.7000000000000028</v>
      </c>
      <c r="G26" s="77"/>
    </row>
    <row r="27" spans="2:7" ht="21.9" customHeight="1" thickBot="1" x14ac:dyDescent="0.3">
      <c r="B27" s="45"/>
      <c r="C27" s="46"/>
      <c r="D27" s="21">
        <v>22.9</v>
      </c>
      <c r="E27" s="22">
        <v>24.6</v>
      </c>
      <c r="F27" s="78">
        <f>IF($D27="","--",($D27-$E27))</f>
        <v>-1.7000000000000028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62">
        <v>738</v>
      </c>
      <c r="E33" s="62">
        <v>739</v>
      </c>
      <c r="F33" s="74">
        <f>IF($D33="","--",($D33-$E33))</f>
        <v>-1</v>
      </c>
      <c r="G33" s="74">
        <f>IF($C33="","--",($C33-$E33))</f>
        <v>638</v>
      </c>
    </row>
    <row r="34" spans="2:7" ht="21.9" customHeight="1" x14ac:dyDescent="0.25">
      <c r="B34" s="42" t="s">
        <v>21</v>
      </c>
      <c r="C34" s="52">
        <v>42025</v>
      </c>
      <c r="D34" s="63">
        <v>738</v>
      </c>
      <c r="E34" s="63">
        <v>739</v>
      </c>
      <c r="F34" s="72">
        <f>IF($D34="","--",($D34-$E34))</f>
        <v>-1</v>
      </c>
      <c r="G34" s="72">
        <f>IF($C34="","--",($C34-$E34))</f>
        <v>41286</v>
      </c>
    </row>
    <row r="35" spans="2:7" ht="21.9" customHeight="1" thickBot="1" x14ac:dyDescent="0.3">
      <c r="B35" s="50"/>
      <c r="C35" s="51"/>
      <c r="D35" s="64">
        <v>738</v>
      </c>
      <c r="E35" s="64">
        <v>739</v>
      </c>
      <c r="F35" s="73">
        <f>IF($D35="","--",($D35-$E35))</f>
        <v>-1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/>
      <c r="C39" s="4"/>
      <c r="D39" s="61"/>
      <c r="E39" s="16"/>
      <c r="F39" s="16"/>
      <c r="G39" s="23"/>
    </row>
    <row r="40" spans="2:7" ht="15.75" customHeight="1" x14ac:dyDescent="0.25">
      <c r="B40" s="4" t="s">
        <v>73</v>
      </c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F4:G7 C4:D5 C6:C7 D18:E18">
    <cfRule type="cellIs" dxfId="38" priority="6" stopIfTrue="1" operator="equal">
      <formula>""</formula>
    </cfRule>
  </conditionalFormatting>
  <conditionalFormatting sqref="F33:G35">
    <cfRule type="cellIs" dxfId="37" priority="7" stopIfTrue="1" operator="notBetween">
      <formula>-10</formula>
      <formula>10</formula>
    </cfRule>
  </conditionalFormatting>
  <conditionalFormatting sqref="F25:G27">
    <cfRule type="cellIs" dxfId="36" priority="8" stopIfTrue="1" operator="notBetween">
      <formula>-2</formula>
      <formula>2</formula>
    </cfRule>
  </conditionalFormatting>
  <conditionalFormatting sqref="F18">
    <cfRule type="cellIs" dxfId="35" priority="9" stopIfTrue="1" operator="notBetween">
      <formula>-0.04</formula>
      <formula>0.04</formula>
    </cfRule>
  </conditionalFormatting>
  <conditionalFormatting sqref="G18">
    <cfRule type="cellIs" dxfId="34" priority="10" stopIfTrue="1" operator="notBetween">
      <formula>-0.05</formula>
      <formula>0.05</formula>
    </cfRule>
  </conditionalFormatting>
  <conditionalFormatting sqref="C24">
    <cfRule type="cellIs" dxfId="33" priority="3" stopIfTrue="1" operator="equal">
      <formula>""</formula>
    </cfRule>
  </conditionalFormatting>
  <conditionalFormatting sqref="C32">
    <cfRule type="cellIs" dxfId="32" priority="4" stopIfTrue="1" operator="equal">
      <formula>""</formula>
    </cfRule>
  </conditionalFormatting>
  <conditionalFormatting sqref="C25:C26">
    <cfRule type="cellIs" dxfId="31" priority="2" stopIfTrue="1" operator="equal">
      <formula>""</formula>
    </cfRule>
  </conditionalFormatting>
  <conditionalFormatting sqref="C33:C34">
    <cfRule type="cellIs" dxfId="3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topLeftCell="B1" zoomScale="90" zoomScaleNormal="90" workbookViewId="0">
      <selection activeCell="B15" sqref="B15:D15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3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41768</v>
      </c>
      <c r="E6" s="36" t="s">
        <v>11</v>
      </c>
      <c r="F6" s="80">
        <v>1020</v>
      </c>
      <c r="G6" s="80"/>
    </row>
    <row r="7" spans="2:7" ht="15.75" customHeight="1" x14ac:dyDescent="0.25">
      <c r="B7" s="35" t="s">
        <v>12</v>
      </c>
      <c r="C7" s="37">
        <v>0.63194444444444442</v>
      </c>
      <c r="E7" s="36" t="s">
        <v>13</v>
      </c>
      <c r="F7" s="79" t="s">
        <v>59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0.63587962962962963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0.63541666666666663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16.41</v>
      </c>
      <c r="F18" s="57">
        <f>IF($D18="","--",($D18-$E18)/$E18)</f>
        <v>1.7672151127361313E-2</v>
      </c>
      <c r="G18" s="57">
        <f>IF($F18="","--",($E18-16.67)/16.67)</f>
        <v>-1.5596880623875316E-2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8">
        <v>23.1</v>
      </c>
      <c r="E25" s="18">
        <v>22.7</v>
      </c>
      <c r="F25" s="76">
        <f>IF($D25="","--",($D25-$E25))</f>
        <v>0.40000000000000213</v>
      </c>
      <c r="G25" s="76"/>
    </row>
    <row r="26" spans="2:7" ht="21.9" customHeight="1" x14ac:dyDescent="0.25">
      <c r="B26" s="42" t="s">
        <v>21</v>
      </c>
      <c r="C26" s="52">
        <v>42025</v>
      </c>
      <c r="D26" s="20">
        <v>23.1</v>
      </c>
      <c r="E26" s="20">
        <v>22.8</v>
      </c>
      <c r="F26" s="77">
        <f>IF($D26="","--",($D26-$E26))</f>
        <v>0.30000000000000071</v>
      </c>
      <c r="G26" s="77"/>
    </row>
    <row r="27" spans="2:7" ht="21.9" customHeight="1" thickBot="1" x14ac:dyDescent="0.3">
      <c r="B27" s="45"/>
      <c r="C27" s="46"/>
      <c r="D27" s="22">
        <v>23.1</v>
      </c>
      <c r="E27" s="22">
        <v>22.7</v>
      </c>
      <c r="F27" s="78">
        <f>IF($D27="","--",($D27-$E27))</f>
        <v>0.40000000000000213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62">
        <v>738</v>
      </c>
      <c r="E33" s="62">
        <v>739</v>
      </c>
      <c r="F33" s="74">
        <f>IF($D33="","--",($D33-$E33))</f>
        <v>-1</v>
      </c>
      <c r="G33" s="74">
        <f>IF($C33="","--",($C33-$E33))</f>
        <v>638</v>
      </c>
    </row>
    <row r="34" spans="2:7" ht="21.9" customHeight="1" x14ac:dyDescent="0.25">
      <c r="B34" s="42" t="s">
        <v>21</v>
      </c>
      <c r="C34" s="52">
        <v>42025</v>
      </c>
      <c r="D34" s="63">
        <v>738</v>
      </c>
      <c r="E34" s="63">
        <v>739</v>
      </c>
      <c r="F34" s="72">
        <f>IF($D34="","--",($D34-$E34))</f>
        <v>-1</v>
      </c>
      <c r="G34" s="72">
        <f>IF($C34="","--",($C34-$E34))</f>
        <v>41286</v>
      </c>
    </row>
    <row r="35" spans="2:7" ht="21.9" customHeight="1" thickBot="1" x14ac:dyDescent="0.3">
      <c r="B35" s="50"/>
      <c r="C35" s="51"/>
      <c r="D35" s="64">
        <v>738</v>
      </c>
      <c r="E35" s="64">
        <v>739</v>
      </c>
      <c r="F35" s="73">
        <f>IF($D35="","--",($D35-$E35))</f>
        <v>-1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/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E18 C4:D5 C6:C7 F4:G7">
    <cfRule type="cellIs" dxfId="29" priority="6" stopIfTrue="1" operator="equal">
      <formula>""</formula>
    </cfRule>
  </conditionalFormatting>
  <conditionalFormatting sqref="F33:G35">
    <cfRule type="cellIs" dxfId="28" priority="7" stopIfTrue="1" operator="notBetween">
      <formula>-10</formula>
      <formula>10</formula>
    </cfRule>
  </conditionalFormatting>
  <conditionalFormatting sqref="F25:G27">
    <cfRule type="cellIs" dxfId="27" priority="8" stopIfTrue="1" operator="notBetween">
      <formula>-2</formula>
      <formula>2</formula>
    </cfRule>
  </conditionalFormatting>
  <conditionalFormatting sqref="F18">
    <cfRule type="cellIs" dxfId="26" priority="9" stopIfTrue="1" operator="notBetween">
      <formula>-0.04</formula>
      <formula>0.04</formula>
    </cfRule>
  </conditionalFormatting>
  <conditionalFormatting sqref="G18">
    <cfRule type="cellIs" dxfId="25" priority="10" stopIfTrue="1" operator="notBetween">
      <formula>-0.05</formula>
      <formula>0.05</formula>
    </cfRule>
  </conditionalFormatting>
  <conditionalFormatting sqref="D18">
    <cfRule type="cellIs" dxfId="24" priority="5" stopIfTrue="1" operator="equal">
      <formula>""</formula>
    </cfRule>
  </conditionalFormatting>
  <conditionalFormatting sqref="C24">
    <cfRule type="cellIs" dxfId="23" priority="3" stopIfTrue="1" operator="equal">
      <formula>""</formula>
    </cfRule>
  </conditionalFormatting>
  <conditionalFormatting sqref="C32">
    <cfRule type="cellIs" dxfId="22" priority="4" stopIfTrue="1" operator="equal">
      <formula>""</formula>
    </cfRule>
  </conditionalFormatting>
  <conditionalFormatting sqref="C25:C26">
    <cfRule type="cellIs" dxfId="21" priority="2" stopIfTrue="1" operator="equal">
      <formula>""</formula>
    </cfRule>
  </conditionalFormatting>
  <conditionalFormatting sqref="C33:C34">
    <cfRule type="cellIs" dxfId="2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="90" zoomScaleNormal="90" workbookViewId="0">
      <selection activeCell="B40" sqref="B40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45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41768</v>
      </c>
      <c r="E6" s="36" t="s">
        <v>11</v>
      </c>
      <c r="F6" s="80">
        <v>1020</v>
      </c>
      <c r="G6" s="80"/>
    </row>
    <row r="7" spans="2:7" ht="15.75" customHeight="1" x14ac:dyDescent="0.25">
      <c r="B7" s="35" t="s">
        <v>12</v>
      </c>
      <c r="C7" s="37">
        <v>0.58680555555555558</v>
      </c>
      <c r="E7" s="36" t="s">
        <v>13</v>
      </c>
      <c r="F7" s="79" t="s">
        <v>56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0.59068287037037037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0.58958333333333335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16.399999999999999</v>
      </c>
      <c r="E18" s="56">
        <v>16.149999999999999</v>
      </c>
      <c r="F18" s="57">
        <f>IF($D18="","--",($D18-$E18)/$E18)</f>
        <v>1.5479876160990714E-2</v>
      </c>
      <c r="G18" s="57">
        <f>IF($F18="","--",($E18-16.67)/16.67)</f>
        <v>-3.1193761247750633E-2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8">
        <v>23.5</v>
      </c>
      <c r="E25" s="18">
        <v>23.5</v>
      </c>
      <c r="F25" s="76">
        <f>IF($D25="","--",($D25-$E25))</f>
        <v>0</v>
      </c>
      <c r="G25" s="76"/>
    </row>
    <row r="26" spans="2:7" ht="21.9" customHeight="1" x14ac:dyDescent="0.25">
      <c r="B26" s="42" t="s">
        <v>21</v>
      </c>
      <c r="C26" s="52">
        <v>42025</v>
      </c>
      <c r="D26" s="20">
        <v>23.5</v>
      </c>
      <c r="E26" s="20">
        <v>23.5</v>
      </c>
      <c r="F26" s="77">
        <f>IF($D26="","--",($D26-$E26))</f>
        <v>0</v>
      </c>
      <c r="G26" s="77"/>
    </row>
    <row r="27" spans="2:7" ht="21.9" customHeight="1" thickBot="1" x14ac:dyDescent="0.3">
      <c r="B27" s="45"/>
      <c r="C27" s="46"/>
      <c r="D27" s="22">
        <v>23.6</v>
      </c>
      <c r="E27" s="22">
        <v>23.5</v>
      </c>
      <c r="F27" s="78">
        <f>IF($D27="","--",($D27-$E27))</f>
        <v>0.10000000000000142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62">
        <v>737</v>
      </c>
      <c r="E33" s="62">
        <v>739</v>
      </c>
      <c r="F33" s="74">
        <f>IF($D33="","--",($D33-$E33))</f>
        <v>-2</v>
      </c>
      <c r="G33" s="74">
        <f>IF($C33="","--",($C33-$E33))</f>
        <v>638</v>
      </c>
    </row>
    <row r="34" spans="2:7" ht="21.9" customHeight="1" x14ac:dyDescent="0.25">
      <c r="B34" s="42" t="s">
        <v>21</v>
      </c>
      <c r="C34" s="52">
        <v>42025</v>
      </c>
      <c r="D34" s="63">
        <v>737</v>
      </c>
      <c r="E34" s="63">
        <v>739</v>
      </c>
      <c r="F34" s="72">
        <f>IF($D34="","--",($D34-$E34))</f>
        <v>-2</v>
      </c>
      <c r="G34" s="72">
        <f>IF($C34="","--",($C34-$E34))</f>
        <v>41286</v>
      </c>
    </row>
    <row r="35" spans="2:7" ht="21.9" customHeight="1" thickBot="1" x14ac:dyDescent="0.3">
      <c r="B35" s="50"/>
      <c r="C35" s="51"/>
      <c r="D35" s="64">
        <v>737</v>
      </c>
      <c r="E35" s="64">
        <v>739</v>
      </c>
      <c r="F35" s="73">
        <f>IF($D35="","--",($D35-$E35))</f>
        <v>-2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 t="s">
        <v>75</v>
      </c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C5:D5"/>
    <mergeCell ref="F5:G5"/>
    <mergeCell ref="B1:G1"/>
    <mergeCell ref="B2:G2"/>
    <mergeCell ref="C4:D4"/>
    <mergeCell ref="F4:G4"/>
    <mergeCell ref="F6:G6"/>
    <mergeCell ref="F7:G7"/>
    <mergeCell ref="B9:G9"/>
    <mergeCell ref="B11:D11"/>
    <mergeCell ref="F20:G20"/>
    <mergeCell ref="B15:D15"/>
    <mergeCell ref="B17:C17"/>
    <mergeCell ref="B18:C18"/>
    <mergeCell ref="F19:G19"/>
    <mergeCell ref="B16:C16"/>
    <mergeCell ref="F35:G35"/>
    <mergeCell ref="F23:G23"/>
    <mergeCell ref="F33:G33"/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</mergeCells>
  <phoneticPr fontId="22" type="noConversion"/>
  <conditionalFormatting sqref="G10:G13 E18 C4:D5 C6:C7 F4:G7">
    <cfRule type="cellIs" dxfId="19" priority="6" stopIfTrue="1" operator="equal">
      <formula>""</formula>
    </cfRule>
  </conditionalFormatting>
  <conditionalFormatting sqref="F33:G35">
    <cfRule type="cellIs" dxfId="18" priority="7" stopIfTrue="1" operator="notBetween">
      <formula>-10</formula>
      <formula>10</formula>
    </cfRule>
  </conditionalFormatting>
  <conditionalFormatting sqref="F25:G27">
    <cfRule type="cellIs" dxfId="17" priority="8" stopIfTrue="1" operator="notBetween">
      <formula>-2</formula>
      <formula>2</formula>
    </cfRule>
  </conditionalFormatting>
  <conditionalFormatting sqref="F18">
    <cfRule type="cellIs" dxfId="16" priority="9" stopIfTrue="1" operator="notBetween">
      <formula>-0.04</formula>
      <formula>0.04</formula>
    </cfRule>
  </conditionalFormatting>
  <conditionalFormatting sqref="G18">
    <cfRule type="cellIs" dxfId="15" priority="10" stopIfTrue="1" operator="notBetween">
      <formula>-0.05</formula>
      <formula>0.05</formula>
    </cfRule>
  </conditionalFormatting>
  <conditionalFormatting sqref="D18">
    <cfRule type="cellIs" dxfId="14" priority="5" stopIfTrue="1" operator="equal">
      <formula>""</formula>
    </cfRule>
  </conditionalFormatting>
  <conditionalFormatting sqref="C24">
    <cfRule type="cellIs" dxfId="13" priority="3" stopIfTrue="1" operator="equal">
      <formula>""</formula>
    </cfRule>
  </conditionalFormatting>
  <conditionalFormatting sqref="C32">
    <cfRule type="cellIs" dxfId="12" priority="4" stopIfTrue="1" operator="equal">
      <formula>""</formula>
    </cfRule>
  </conditionalFormatting>
  <conditionalFormatting sqref="C25:C26">
    <cfRule type="cellIs" dxfId="11" priority="2" stopIfTrue="1" operator="equal">
      <formula>""</formula>
    </cfRule>
  </conditionalFormatting>
  <conditionalFormatting sqref="C33:C34">
    <cfRule type="cellIs" dxfId="1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B1" zoomScale="90" zoomScaleNormal="90" workbookViewId="0">
      <selection activeCell="B15" sqref="B15:D15"/>
    </sheetView>
  </sheetViews>
  <sheetFormatPr defaultColWidth="9.109375" defaultRowHeight="18" customHeight="1" x14ac:dyDescent="0.25"/>
  <cols>
    <col min="1" max="1" width="9.109375" style="14"/>
    <col min="2" max="2" width="22.88671875" style="14" customWidth="1"/>
    <col min="3" max="3" width="21.5546875" style="14" customWidth="1"/>
    <col min="4" max="4" width="26.109375" style="14" customWidth="1"/>
    <col min="5" max="5" width="22.88671875" style="14" customWidth="1"/>
    <col min="6" max="6" width="27" style="14" customWidth="1"/>
    <col min="7" max="7" width="26.109375" style="14" customWidth="1"/>
    <col min="8" max="16384" width="9.109375" style="14"/>
  </cols>
  <sheetData>
    <row r="1" spans="2:7" s="39" customFormat="1" ht="15.75" customHeight="1" x14ac:dyDescent="0.3">
      <c r="B1" s="94" t="s">
        <v>0</v>
      </c>
      <c r="C1" s="94"/>
      <c r="D1" s="94"/>
      <c r="E1" s="94"/>
      <c r="F1" s="94"/>
      <c r="G1" s="94"/>
    </row>
    <row r="2" spans="2:7" s="39" customFormat="1" ht="15.75" customHeight="1" x14ac:dyDescent="0.3">
      <c r="B2" s="94" t="s">
        <v>1</v>
      </c>
      <c r="C2" s="94"/>
      <c r="D2" s="94"/>
      <c r="E2" s="94"/>
      <c r="F2" s="94"/>
      <c r="G2" s="94"/>
    </row>
    <row r="3" spans="2:7" ht="15.75" customHeight="1" x14ac:dyDescent="0.3">
      <c r="B3" s="1"/>
      <c r="C3" s="1"/>
      <c r="D3" s="1"/>
      <c r="E3" s="1"/>
      <c r="F3" s="1"/>
      <c r="G3" s="1"/>
    </row>
    <row r="4" spans="2:7" ht="15.75" customHeight="1" x14ac:dyDescent="0.25">
      <c r="B4" s="35" t="s">
        <v>2</v>
      </c>
      <c r="C4" s="93" t="s">
        <v>52</v>
      </c>
      <c r="D4" s="93"/>
      <c r="E4" s="36" t="s">
        <v>4</v>
      </c>
      <c r="F4" s="80" t="s">
        <v>5</v>
      </c>
      <c r="G4" s="80"/>
    </row>
    <row r="5" spans="2:7" ht="15.75" customHeight="1" x14ac:dyDescent="0.25">
      <c r="B5" s="35" t="s">
        <v>6</v>
      </c>
      <c r="C5" s="92" t="s">
        <v>7</v>
      </c>
      <c r="D5" s="93"/>
      <c r="E5" s="36" t="s">
        <v>8</v>
      </c>
      <c r="F5" s="79" t="s">
        <v>53</v>
      </c>
      <c r="G5" s="80"/>
    </row>
    <row r="6" spans="2:7" ht="15.75" customHeight="1" x14ac:dyDescent="0.25">
      <c r="B6" s="35" t="s">
        <v>10</v>
      </c>
      <c r="C6" s="15">
        <v>41768</v>
      </c>
      <c r="E6" s="36" t="s">
        <v>11</v>
      </c>
      <c r="F6" s="80">
        <v>1020</v>
      </c>
      <c r="G6" s="80"/>
    </row>
    <row r="7" spans="2:7" ht="15.75" customHeight="1" x14ac:dyDescent="0.25">
      <c r="B7" s="35" t="s">
        <v>12</v>
      </c>
      <c r="C7" s="37">
        <v>0.63888888888888895</v>
      </c>
      <c r="E7" s="36" t="s">
        <v>13</v>
      </c>
      <c r="F7" s="79" t="s">
        <v>54</v>
      </c>
      <c r="G7" s="80"/>
    </row>
    <row r="8" spans="2:7" ht="15.75" customHeight="1" thickBot="1" x14ac:dyDescent="0.3">
      <c r="B8" s="3"/>
      <c r="C8" s="3"/>
      <c r="D8" s="3"/>
      <c r="E8" s="16"/>
      <c r="F8" s="16"/>
      <c r="G8" s="3"/>
    </row>
    <row r="9" spans="2:7" ht="15.75" customHeight="1" thickTop="1" thickBot="1" x14ac:dyDescent="0.35">
      <c r="B9" s="67" t="s">
        <v>14</v>
      </c>
      <c r="C9" s="68"/>
      <c r="D9" s="68"/>
      <c r="E9" s="68"/>
      <c r="F9" s="68"/>
      <c r="G9" s="69"/>
    </row>
    <row r="10" spans="2:7" ht="15.75" customHeight="1" thickTop="1" thickBot="1" x14ac:dyDescent="0.3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 x14ac:dyDescent="0.25">
      <c r="B11" s="81" t="s">
        <v>51</v>
      </c>
      <c r="C11" s="82"/>
      <c r="D11" s="82"/>
      <c r="E11" s="49"/>
      <c r="F11" s="26" t="s">
        <v>17</v>
      </c>
      <c r="G11" s="44" t="s">
        <v>18</v>
      </c>
    </row>
    <row r="12" spans="2:7" ht="15.75" customHeight="1" thickBot="1" x14ac:dyDescent="0.3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 x14ac:dyDescent="0.3">
      <c r="B13" s="24" t="s">
        <v>20</v>
      </c>
      <c r="C13" s="55">
        <v>0.63975694444444442</v>
      </c>
      <c r="D13" s="40"/>
      <c r="E13" s="49"/>
      <c r="F13" s="26" t="s">
        <v>21</v>
      </c>
      <c r="G13" s="52">
        <v>42025</v>
      </c>
    </row>
    <row r="14" spans="2:7" ht="15.75" customHeight="1" thickTop="1" thickBot="1" x14ac:dyDescent="0.3">
      <c r="B14" s="24" t="s">
        <v>22</v>
      </c>
      <c r="C14" s="55">
        <v>0.64097222222222217</v>
      </c>
      <c r="D14" s="40"/>
      <c r="E14" s="26"/>
      <c r="F14" s="29"/>
      <c r="G14" s="30"/>
    </row>
    <row r="15" spans="2:7" ht="15.75" customHeight="1" thickTop="1" thickBot="1" x14ac:dyDescent="0.3">
      <c r="B15" s="84" t="s">
        <v>23</v>
      </c>
      <c r="C15" s="85"/>
      <c r="D15" s="85"/>
      <c r="E15" s="26"/>
      <c r="F15" s="29"/>
      <c r="G15" s="30"/>
    </row>
    <row r="16" spans="2:7" ht="15.75" customHeight="1" thickTop="1" x14ac:dyDescent="0.25">
      <c r="B16" s="90"/>
      <c r="C16" s="91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 x14ac:dyDescent="0.3">
      <c r="B17" s="86"/>
      <c r="C17" s="87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" customHeight="1" thickTop="1" thickBot="1" x14ac:dyDescent="0.3">
      <c r="B18" s="88"/>
      <c r="C18" s="89"/>
      <c r="D18" s="56">
        <v>16.7</v>
      </c>
      <c r="E18" s="56">
        <v>16.78</v>
      </c>
      <c r="F18" s="57">
        <f>IF($D18="","--",($D18-$E18)/$E18)</f>
        <v>-4.7675804529202529E-3</v>
      </c>
      <c r="G18" s="57">
        <f>IF($F18="","--",($E18-16.67)/16.67)</f>
        <v>6.5986802639471757E-3</v>
      </c>
    </row>
    <row r="19" spans="2:7" ht="15.75" customHeight="1" thickTop="1" x14ac:dyDescent="0.25">
      <c r="B19" s="66" t="s">
        <v>71</v>
      </c>
      <c r="C19" s="12"/>
      <c r="D19" s="12"/>
      <c r="E19" s="2"/>
      <c r="F19" s="83" t="s">
        <v>29</v>
      </c>
      <c r="G19" s="83"/>
    </row>
    <row r="20" spans="2:7" ht="15.75" customHeight="1" x14ac:dyDescent="0.25">
      <c r="B20" s="12"/>
      <c r="C20" s="12"/>
      <c r="D20" s="12"/>
      <c r="E20" s="2"/>
      <c r="F20" s="83" t="s">
        <v>49</v>
      </c>
      <c r="G20" s="83"/>
    </row>
    <row r="21" spans="2:7" ht="15.75" customHeight="1" thickBot="1" x14ac:dyDescent="0.3">
      <c r="B21" s="4"/>
      <c r="C21" s="4"/>
      <c r="D21" s="4"/>
      <c r="E21" s="5"/>
      <c r="F21" s="6"/>
      <c r="G21" s="6"/>
    </row>
    <row r="22" spans="2:7" ht="15.75" customHeight="1" thickTop="1" thickBot="1" x14ac:dyDescent="0.35">
      <c r="B22" s="67" t="s">
        <v>30</v>
      </c>
      <c r="C22" s="68"/>
      <c r="D22" s="68"/>
      <c r="E22" s="68"/>
      <c r="F22" s="68"/>
      <c r="G22" s="69"/>
    </row>
    <row r="23" spans="2:7" ht="15.75" customHeight="1" thickTop="1" x14ac:dyDescent="0.25">
      <c r="B23" s="31" t="s">
        <v>48</v>
      </c>
      <c r="C23" s="32" t="s">
        <v>16</v>
      </c>
      <c r="D23" s="13" t="s">
        <v>31</v>
      </c>
      <c r="E23" s="13" t="s">
        <v>32</v>
      </c>
      <c r="F23" s="70" t="s">
        <v>43</v>
      </c>
      <c r="G23" s="70"/>
    </row>
    <row r="24" spans="2:7" ht="15.75" customHeight="1" thickBot="1" x14ac:dyDescent="0.4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" customHeight="1" thickTop="1" x14ac:dyDescent="0.25">
      <c r="B25" s="47" t="s">
        <v>19</v>
      </c>
      <c r="C25" s="44">
        <v>1377</v>
      </c>
      <c r="D25" s="17">
        <v>23.5</v>
      </c>
      <c r="E25" s="18">
        <v>23.7</v>
      </c>
      <c r="F25" s="76">
        <f>IF($D25="","--",($D25-$E25))</f>
        <v>-0.19999999999999929</v>
      </c>
      <c r="G25" s="76"/>
    </row>
    <row r="26" spans="2:7" ht="21.9" customHeight="1" x14ac:dyDescent="0.25">
      <c r="B26" s="42" t="s">
        <v>21</v>
      </c>
      <c r="C26" s="52">
        <v>42025</v>
      </c>
      <c r="D26" s="19">
        <v>23.6</v>
      </c>
      <c r="E26" s="20">
        <v>23.7</v>
      </c>
      <c r="F26" s="77">
        <f>IF($D26="","--",($D26-$E26))</f>
        <v>-9.9999999999997868E-2</v>
      </c>
      <c r="G26" s="77"/>
    </row>
    <row r="27" spans="2:7" ht="21.9" customHeight="1" thickBot="1" x14ac:dyDescent="0.3">
      <c r="B27" s="45"/>
      <c r="C27" s="46"/>
      <c r="D27" s="21">
        <v>23.5</v>
      </c>
      <c r="E27" s="22">
        <v>23.6</v>
      </c>
      <c r="F27" s="78">
        <f>IF($D27="","--",($D27-$E27))</f>
        <v>-0.10000000000000142</v>
      </c>
      <c r="G27" s="78"/>
    </row>
    <row r="28" spans="2:7" ht="15.75" customHeight="1" thickTop="1" x14ac:dyDescent="0.25">
      <c r="B28" s="16"/>
      <c r="C28" s="16"/>
      <c r="D28" s="16"/>
      <c r="E28" s="16"/>
      <c r="F28" s="75" t="s">
        <v>34</v>
      </c>
      <c r="G28" s="75"/>
    </row>
    <row r="29" spans="2:7" ht="15.75" customHeight="1" thickBot="1" x14ac:dyDescent="0.3">
      <c r="B29" s="16"/>
      <c r="C29" s="16"/>
      <c r="D29" s="16"/>
      <c r="E29" s="16"/>
      <c r="F29" s="16"/>
      <c r="G29" s="16"/>
    </row>
    <row r="30" spans="2:7" ht="15.75" customHeight="1" thickTop="1" thickBot="1" x14ac:dyDescent="0.35">
      <c r="B30" s="67" t="s">
        <v>35</v>
      </c>
      <c r="C30" s="68"/>
      <c r="D30" s="68"/>
      <c r="E30" s="68"/>
      <c r="F30" s="68"/>
      <c r="G30" s="69"/>
    </row>
    <row r="31" spans="2:7" ht="15.75" customHeight="1" thickTop="1" x14ac:dyDescent="0.25">
      <c r="B31" s="31" t="s">
        <v>48</v>
      </c>
      <c r="C31" s="32" t="s">
        <v>16</v>
      </c>
      <c r="D31" s="13" t="s">
        <v>31</v>
      </c>
      <c r="E31" s="13" t="s">
        <v>32</v>
      </c>
      <c r="F31" s="70" t="s">
        <v>44</v>
      </c>
      <c r="G31" s="70"/>
    </row>
    <row r="32" spans="2:7" ht="15.75" customHeight="1" thickBot="1" x14ac:dyDescent="0.4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" customHeight="1" thickTop="1" x14ac:dyDescent="0.25">
      <c r="B33" s="47" t="s">
        <v>19</v>
      </c>
      <c r="C33" s="44">
        <v>1377</v>
      </c>
      <c r="D33" s="62">
        <v>739</v>
      </c>
      <c r="E33" s="62">
        <v>739</v>
      </c>
      <c r="F33" s="74">
        <f>IF($D33="","--",($D33-$E33))</f>
        <v>0</v>
      </c>
      <c r="G33" s="74">
        <f>IF($C33="","--",($C33-$E33))</f>
        <v>638</v>
      </c>
    </row>
    <row r="34" spans="2:7" ht="21.9" customHeight="1" x14ac:dyDescent="0.25">
      <c r="B34" s="42" t="s">
        <v>21</v>
      </c>
      <c r="C34" s="52">
        <v>42025</v>
      </c>
      <c r="D34" s="63">
        <v>739</v>
      </c>
      <c r="E34" s="63">
        <v>739</v>
      </c>
      <c r="F34" s="72">
        <f>IF($D34="","--",($D34-$E34))</f>
        <v>0</v>
      </c>
      <c r="G34" s="72">
        <f>IF($C34="","--",($C34-$E34))</f>
        <v>41286</v>
      </c>
    </row>
    <row r="35" spans="2:7" ht="21.9" customHeight="1" thickBot="1" x14ac:dyDescent="0.3">
      <c r="B35" s="50"/>
      <c r="C35" s="51"/>
      <c r="D35" s="64">
        <v>739</v>
      </c>
      <c r="E35" s="64">
        <v>739</v>
      </c>
      <c r="F35" s="73">
        <f>IF($D35="","--",($D35-$E35))</f>
        <v>0</v>
      </c>
      <c r="G35" s="73" t="str">
        <f>IF($C35="","--",($C35-$E35))</f>
        <v>--</v>
      </c>
    </row>
    <row r="36" spans="2:7" ht="15.75" customHeight="1" thickTop="1" x14ac:dyDescent="0.25">
      <c r="B36" s="38"/>
      <c r="C36" s="38"/>
      <c r="D36" s="38"/>
      <c r="E36" s="38"/>
      <c r="F36" s="75" t="s">
        <v>37</v>
      </c>
      <c r="G36" s="75"/>
    </row>
    <row r="37" spans="2:7" ht="15.75" customHeight="1" x14ac:dyDescent="0.25">
      <c r="B37" s="16"/>
      <c r="C37" s="16"/>
      <c r="D37" s="16"/>
      <c r="E37" s="16"/>
      <c r="F37" s="5"/>
      <c r="G37" s="5"/>
    </row>
    <row r="38" spans="2:7" ht="15.75" customHeight="1" x14ac:dyDescent="0.25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 x14ac:dyDescent="0.25">
      <c r="B39" s="4" t="s">
        <v>74</v>
      </c>
      <c r="C39" s="4"/>
      <c r="D39" s="16"/>
      <c r="E39" s="16"/>
      <c r="F39" s="16"/>
      <c r="G39" s="23"/>
    </row>
    <row r="40" spans="2:7" ht="15.75" customHeight="1" x14ac:dyDescent="0.25">
      <c r="B40" s="4"/>
      <c r="C40" s="4"/>
      <c r="D40" s="16"/>
      <c r="E40" s="16"/>
      <c r="F40" s="16"/>
      <c r="G40" s="53" t="s">
        <v>70</v>
      </c>
    </row>
  </sheetData>
  <mergeCells count="30">
    <mergeCell ref="F23:G23"/>
    <mergeCell ref="F36:G36"/>
    <mergeCell ref="B15:D15"/>
    <mergeCell ref="F34:G34"/>
    <mergeCell ref="F35:G35"/>
    <mergeCell ref="F32:G32"/>
    <mergeCell ref="F33:G33"/>
    <mergeCell ref="F28:G28"/>
    <mergeCell ref="F27:G27"/>
    <mergeCell ref="F24:G24"/>
    <mergeCell ref="F25:G25"/>
    <mergeCell ref="B18:C18"/>
    <mergeCell ref="B17:C17"/>
    <mergeCell ref="F26:G26"/>
    <mergeCell ref="F31:G31"/>
    <mergeCell ref="B30:G30"/>
    <mergeCell ref="B16:C16"/>
    <mergeCell ref="B22:G22"/>
    <mergeCell ref="C5:D5"/>
    <mergeCell ref="F5:G5"/>
    <mergeCell ref="F6:G6"/>
    <mergeCell ref="F7:G7"/>
    <mergeCell ref="B9:G9"/>
    <mergeCell ref="B11:D11"/>
    <mergeCell ref="F19:G19"/>
    <mergeCell ref="B1:G1"/>
    <mergeCell ref="B2:G2"/>
    <mergeCell ref="C4:D4"/>
    <mergeCell ref="F4:G4"/>
    <mergeCell ref="F20:G20"/>
  </mergeCells>
  <phoneticPr fontId="22" type="noConversion"/>
  <conditionalFormatting sqref="G10:G13 E18 C4:D5 C6:C7 F4:G7">
    <cfRule type="cellIs" dxfId="9" priority="6" stopIfTrue="1" operator="equal">
      <formula>""</formula>
    </cfRule>
  </conditionalFormatting>
  <conditionalFormatting sqref="F33:G35">
    <cfRule type="cellIs" dxfId="8" priority="7" stopIfTrue="1" operator="notBetween">
      <formula>-10</formula>
      <formula>10</formula>
    </cfRule>
  </conditionalFormatting>
  <conditionalFormatting sqref="F25:G27">
    <cfRule type="cellIs" dxfId="7" priority="8" stopIfTrue="1" operator="notBetween">
      <formula>-2</formula>
      <formula>2</formula>
    </cfRule>
  </conditionalFormatting>
  <conditionalFormatting sqref="F18">
    <cfRule type="cellIs" dxfId="6" priority="9" stopIfTrue="1" operator="notBetween">
      <formula>-0.04</formula>
      <formula>0.04</formula>
    </cfRule>
  </conditionalFormatting>
  <conditionalFormatting sqref="G18">
    <cfRule type="cellIs" dxfId="5" priority="10" stopIfTrue="1" operator="notBetween">
      <formula>-0.05</formula>
      <formula>0.05</formula>
    </cfRule>
  </conditionalFormatting>
  <conditionalFormatting sqref="D18">
    <cfRule type="cellIs" dxfId="4" priority="5" stopIfTrue="1" operator="equal">
      <formula>""</formula>
    </cfRule>
  </conditionalFormatting>
  <conditionalFormatting sqref="C24">
    <cfRule type="cellIs" dxfId="3" priority="3" stopIfTrue="1" operator="equal">
      <formula>""</formula>
    </cfRule>
  </conditionalFormatting>
  <conditionalFormatting sqref="C32">
    <cfRule type="cellIs" dxfId="2" priority="4" stopIfTrue="1" operator="equal">
      <formula>""</formula>
    </cfRule>
  </conditionalFormatting>
  <conditionalFormatting sqref="C25:C26">
    <cfRule type="cellIs" dxfId="1" priority="2" stopIfTrue="1" operator="equal">
      <formula>""</formula>
    </cfRule>
  </conditionalFormatting>
  <conditionalFormatting sqref="C33:C34">
    <cfRule type="cellIs" dxfId="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BAM QC ST-NE</vt:lpstr>
      <vt:lpstr>BAM QC ST-SE</vt:lpstr>
      <vt:lpstr>BAM QC ST-SW</vt:lpstr>
      <vt:lpstr>BAM QC ST-N</vt:lpstr>
      <vt:lpstr>BAM QC ST-NW</vt:lpstr>
      <vt:lpstr>BAM QC NT-SE</vt:lpstr>
      <vt:lpstr>BAM QC NT-SW</vt:lpstr>
      <vt:lpstr>BAM QC NT-NE</vt:lpstr>
      <vt:lpstr>BAM QC NT-NW</vt:lpstr>
      <vt:lpstr>Sheet1</vt:lpstr>
      <vt:lpstr>'BAM QC NT-NE'!Print_Area</vt:lpstr>
      <vt:lpstr>'BAM QC NT-NW'!Print_Area</vt:lpstr>
      <vt:lpstr>'BAM QC NT-SE'!Print_Area</vt:lpstr>
      <vt:lpstr>'BAM QC NT-SW'!Print_Area</vt:lpstr>
      <vt:lpstr>'BAM QC ST-N'!Print_Area</vt:lpstr>
      <vt:lpstr>'BAM QC ST-NE'!Print_Area</vt:lpstr>
      <vt:lpstr>'BAM QC ST-NW'!Print_Area</vt:lpstr>
      <vt:lpstr>'BAM QC ST-SE'!Print_Area</vt:lpstr>
      <vt:lpstr>'BAM QC ST-SW'!Print_Area</vt:lpstr>
    </vt:vector>
  </TitlesOfParts>
  <Company>URS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Windows User</cp:lastModifiedBy>
  <cp:lastPrinted>2014-01-28T17:23:43Z</cp:lastPrinted>
  <dcterms:created xsi:type="dcterms:W3CDTF">2014-01-23T19:58:30Z</dcterms:created>
  <dcterms:modified xsi:type="dcterms:W3CDTF">2014-05-12T18:00:03Z</dcterms:modified>
</cp:coreProperties>
</file>