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8885" windowHeight="5805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9 Actions" sheetId="5" r:id="rId5"/>
    <sheet name="Action Durations" sheetId="6" r:id="rId6"/>
    <sheet name="Beach Days" sheetId="7" r:id="rId7"/>
  </sheets>
  <definedNames>
    <definedName name="_xlnm.Print_Area" localSheetId="4">'2009 Actions'!$A$1:$J$20</definedName>
    <definedName name="_xlnm.Print_Area" localSheetId="5">'Action Durations'!$A$1:$K$9</definedName>
    <definedName name="_xlnm.Print_Area" localSheetId="1">'Attributes'!$A$1:$J$36</definedName>
    <definedName name="_xlnm.Print_Area" localSheetId="6">'Beach Days'!$A$1:$L$36</definedName>
    <definedName name="_xlnm.Print_Area" localSheetId="2">'Monitoring'!$A$1:$I$35</definedName>
    <definedName name="_xlnm.Print_Area" localSheetId="3">'Pollution Sources'!$A$1:$R$60</definedName>
    <definedName name="_xlnm.Print_Area" localSheetId="0">'Summary'!$A$1:$W$16</definedName>
    <definedName name="_xlnm.Print_Titles" localSheetId="4">'2009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<sst xmlns="http://schemas.openxmlformats.org/spreadsheetml/2006/main" count="796" uniqueCount="186">
  <si>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</si>
  <si>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</si>
  <si>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</si>
  <si>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</si>
  <si>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</si>
  <si>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</si>
  <si>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</si>
  <si>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</si>
  <si>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</si>
  <si>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</si>
  <si>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</si>
  <si>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</si>
  <si>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</si>
  <si>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</si>
  <si>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</si>
  <si>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</si>
  <si>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</si>
  <si>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</si>
  <si>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</si>
  <si>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</si>
  <si>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</si>
  <si>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</si>
  <si>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</si>
  <si>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</si>
  <si>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</si>
  <si>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</si>
  <si>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</si>
  <si>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</si>
  <si>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</si>
  <si>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</si>
  <si>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</si>
  <si>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</si>
  <si>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</si>
  <si>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</si>
  <si>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</si>
  <si>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</si>
  <si>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</si>
  <si>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</si>
  <si>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</si>
  <si>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</si>
  <si>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</si>
  <si>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</si>
  <si>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</si>
  <si>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</si>
  <si>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</si>
  <si>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</si>
  <si>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</si>
  <si>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</si>
  <si>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</si>
  <si>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</si>
  <si>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</si>
  <si>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</si>
  <si>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</si>
  <si>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</si>
  <si>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</si>
  <si>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</si>
  <si>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</si>
  <si>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</si>
  <si>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</si>
  <si>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</si>
  <si>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</si>
  <si>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</si>
  <si>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</si>
  <si>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</si>
  <si>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</si>
  <si>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</si>
  <si>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</si>
  <si>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</si>
  <si>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</si>
  <si>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</si>
  <si>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</si>
  <si>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</si>
  <si>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</si>
  <si>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</si>
  <si>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</si>
  <si>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</si>
  <si>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</si>
  <si>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</si>
  <si>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</si>
  <si>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</si>
  <si>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</si>
  <si>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</si>
  <si>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</si>
  <si>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</si>
  <si>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</si>
  <si>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</si>
  <si>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</si>
  <si>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</si>
  <si>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</si>
  <si>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</si>
  <si>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</si>
  <si>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</si>
  <si>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</si>
  <si>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</si>
  <si>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</si>
  <si>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</si>
  <si>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</si>
  <si>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</si>
  <si>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</si>
  <si>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</si>
  <si>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</si>
  <si>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</si>
  <si>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</si>
  <si>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</si>
  <si>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</si>
  <si>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</si>
  <si>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PER_WEEK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</si>
  <si>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</si>
  <si>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</si>
  <si>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</si>
  <si>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</si>
  <si>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</si>
  <si>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</si>
  <si>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</si>
  <si>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</si>
  <si>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</si>
  <si>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</si>
  <si>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</si>
  <si>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</si>
  <si>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</si>
  <si>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DAYS</t>
  </si>
  <si>
    <t>PER_MONTH</t>
  </si>
  <si>
    <t>ENTERO</t>
  </si>
  <si>
    <t>CHARLESTON</t>
  </si>
  <si>
    <t>SC842709</t>
  </si>
  <si>
    <t>EDISTO ISLAND</t>
  </si>
  <si>
    <t>SC460921</t>
  </si>
  <si>
    <t>FOLLY BEACH</t>
  </si>
  <si>
    <t>SC923355</t>
  </si>
  <si>
    <t>FRIPP ISLAND</t>
  </si>
  <si>
    <t>SC489086</t>
  </si>
  <si>
    <t>GEORGETOWN COUNTY BEACH DEBORDIEU BEACH</t>
  </si>
  <si>
    <t>SC604028</t>
  </si>
  <si>
    <t>GEORGETOWN COUNTY BEACH GARDEN CITY BEACH</t>
  </si>
  <si>
    <t>SC431665</t>
  </si>
  <si>
    <t>GEORGETOWN COUNTY BEACH HUNTINGTON BEACH STATE PARK</t>
  </si>
  <si>
    <t>SC595523</t>
  </si>
  <si>
    <t>GEORGETOWN COUNTY BEACH LITCHFIELD BEACH</t>
  </si>
  <si>
    <t>SC845000</t>
  </si>
  <si>
    <t>HARBOR ISLAND</t>
  </si>
  <si>
    <t>SC961207</t>
  </si>
  <si>
    <t>HILTON HEAD ISLAND</t>
  </si>
  <si>
    <t>SC230896</t>
  </si>
  <si>
    <t>HORRY COUNTY BEACH ARCADIA BEACH</t>
  </si>
  <si>
    <t>SC849750</t>
  </si>
  <si>
    <t>HORRY COUNTY BEACH GARDEN CITY BEACH</t>
  </si>
  <si>
    <t>SC613089</t>
  </si>
  <si>
    <t>HORRY COUNTY BEACH SPRINGMAID BEACH</t>
  </si>
  <si>
    <t>SC361445</t>
  </si>
  <si>
    <t>HORRY COUNTY BEACHES SOUTH CAROLINA STATE PARK AND CAMPGROUN</t>
  </si>
  <si>
    <t>SC966106</t>
  </si>
  <si>
    <t>HUNTING ISLAND</t>
  </si>
  <si>
    <t>SC347430</t>
  </si>
  <si>
    <t>ISLE OF PALMS</t>
  </si>
  <si>
    <t>SC698056</t>
  </si>
  <si>
    <t>KIAWAH ISLAND</t>
  </si>
  <si>
    <t>SC618136</t>
  </si>
  <si>
    <t>MYRTLE BEACH CITY OF</t>
  </si>
  <si>
    <t>SC385276</t>
  </si>
  <si>
    <t>SEABROOK ISLAND</t>
  </si>
  <si>
    <t>SC008405</t>
  </si>
  <si>
    <t>SULLIVANS ISLAND</t>
  </si>
  <si>
    <t>GEORGETOWN</t>
  </si>
  <si>
    <t>SC529909</t>
  </si>
  <si>
    <t>PAWLEYS ISLAND TOWN OF</t>
  </si>
  <si>
    <t>HORRY</t>
  </si>
  <si>
    <t>SC406202</t>
  </si>
  <si>
    <t>BRIARCLIFFE ACRES TOWN OF</t>
  </si>
  <si>
    <t>SC934185</t>
  </si>
  <si>
    <t>NORTH MYRTLE BEACH CITY OF</t>
  </si>
  <si>
    <t>SC447706</t>
  </si>
  <si>
    <t>SURFSIDE BEACH TOWN OF</t>
  </si>
  <si>
    <t xml:space="preserve"> </t>
  </si>
  <si>
    <t>No</t>
  </si>
  <si>
    <t>Rain Advisory</t>
  </si>
  <si>
    <t>RAINFALL</t>
  </si>
  <si>
    <t>Total</t>
  </si>
  <si>
    <t>Beaches:</t>
  </si>
  <si>
    <t>Monitored</t>
  </si>
  <si>
    <t>COLLETON</t>
  </si>
  <si>
    <t>BEAUFORT</t>
  </si>
  <si>
    <t>CHEM_OIL</t>
  </si>
  <si>
    <t>Beach action in 2009?</t>
  </si>
  <si>
    <t xml:space="preserve"> = Action occurred outside of swim season (May through Sept.). EPA's policy is not to include non-swim season actions in the summary statistics report.</t>
  </si>
  <si>
    <t>ADJUSTED TOTALS:</t>
  </si>
  <si>
    <t>HORRY COUNTY BEACHES SOUTH CAROLINA STATE PARK AND CAMPGROUND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</si>
</sst>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3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2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1" borderId="13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17" xfId="0" applyFill="1" applyBorder="1" applyAlignment="1">
      <alignment/>
    </xf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3" xfId="0" applyFill="1" applyBorder="1" applyAlignment="1">
      <alignment/>
    </xf>
    <xf numFmtId="0" fontId="15" fillId="4" borderId="16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33" fillId="0" borderId="0" xfId="0" applyNumberFormat="1" applyFont="1" applyBorder="1" applyAlignment="1">
      <alignment horizontal="center" vertical="center" wrapText="1"/>
    </xf>
    <xf numFmtId="14" fontId="33" fillId="0" borderId="10" xfId="0" applyNumberFormat="1" applyFont="1" applyBorder="1" applyAlignment="1">
      <alignment horizontal="center" vertical="center" wrapText="1"/>
    </xf>
    <xf numFmtId="0" fontId="33" fillId="24" borderId="0" xfId="0" applyFont="1" applyFill="1" applyBorder="1" applyAlignment="1">
      <alignment horizontal="center" vertical="center" wrapText="1"/>
    </xf>
    <xf numFmtId="14" fontId="33" fillId="24" borderId="0" xfId="0" applyNumberFormat="1" applyFont="1" applyFill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14" fontId="33" fillId="24" borderId="10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1" fillId="0" borderId="0" xfId="0" applyFont="1" applyAlignment="1" quotePrefix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4" fontId="10" fillId="25" borderId="0" xfId="0" applyNumberFormat="1" applyFont="1" applyFill="1" applyBorder="1" applyAlignment="1">
      <alignment horizontal="center" vertical="center" wrapText="1"/>
    </xf>
    <xf numFmtId="0" fontId="10" fillId="25" borderId="0" xfId="0" applyFont="1" applyFill="1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25" borderId="0" xfId="0" applyFont="1" applyFill="1" applyAlignment="1">
      <alignment horizontal="center"/>
    </xf>
    <xf numFmtId="0" fontId="14" fillId="25" borderId="0" xfId="0" applyFont="1" applyFill="1" applyAlignment="1">
      <alignment horizontal="center"/>
    </xf>
    <xf numFmtId="0" fontId="10" fillId="25" borderId="0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/>
    </xf>
    <xf numFmtId="14" fontId="12" fillId="25" borderId="0" xfId="0" applyNumberFormat="1" applyFont="1" applyFill="1" applyBorder="1" applyAlignment="1">
      <alignment horizontal="center"/>
    </xf>
    <xf numFmtId="14" fontId="12" fillId="25" borderId="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zoomScalePageLayoutView="0" workbookViewId="0" topLeftCell="A1">
      <selection activeCell="H33" sqref="H33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08" t="s">
        <v>109</v>
      </c>
      <c r="D1" s="109"/>
      <c r="E1" s="109"/>
      <c r="F1" s="51"/>
      <c r="G1" s="108" t="s">
        <v>25</v>
      </c>
      <c r="H1" s="108"/>
      <c r="I1" s="108"/>
      <c r="J1" s="108"/>
      <c r="K1" s="51"/>
      <c r="L1" s="108" t="s">
        <v>26</v>
      </c>
      <c r="M1" s="110"/>
      <c r="N1" s="110"/>
      <c r="O1" s="110"/>
      <c r="P1" s="110"/>
      <c r="Q1" s="110"/>
      <c r="R1" s="51"/>
      <c r="S1" s="108" t="s">
        <v>27</v>
      </c>
      <c r="T1" s="110"/>
      <c r="U1" s="110"/>
      <c r="V1" s="110"/>
      <c r="W1" s="110"/>
    </row>
    <row r="2" spans="1:23" ht="88.5" customHeight="1">
      <c r="A2" s="5" t="s">
        <v>54</v>
      </c>
      <c r="B2" s="5"/>
      <c r="C2" s="3" t="s">
        <v>28</v>
      </c>
      <c r="D2" s="3" t="s">
        <v>29</v>
      </c>
      <c r="E2" s="3" t="s">
        <v>30</v>
      </c>
      <c r="F2" s="3"/>
      <c r="G2" s="3" t="s">
        <v>31</v>
      </c>
      <c r="H2" s="3" t="s">
        <v>32</v>
      </c>
      <c r="I2" s="3" t="s">
        <v>33</v>
      </c>
      <c r="J2" s="3" t="s">
        <v>34</v>
      </c>
      <c r="K2" s="3"/>
      <c r="L2" s="12" t="s">
        <v>35</v>
      </c>
      <c r="M2" s="3" t="s">
        <v>36</v>
      </c>
      <c r="N2" s="3" t="s">
        <v>37</v>
      </c>
      <c r="O2" s="3" t="s">
        <v>38</v>
      </c>
      <c r="P2" s="3" t="s">
        <v>39</v>
      </c>
      <c r="Q2" s="3" t="s">
        <v>40</v>
      </c>
      <c r="R2" s="3"/>
      <c r="S2" s="12" t="s">
        <v>41</v>
      </c>
      <c r="T2" s="13" t="s">
        <v>42</v>
      </c>
      <c r="U2" s="3" t="s">
        <v>57</v>
      </c>
      <c r="V2" s="3" t="s">
        <v>43</v>
      </c>
      <c r="W2" s="3" t="s">
        <v>59</v>
      </c>
    </row>
    <row r="3" spans="1:23" ht="12.75">
      <c r="A3" s="28" t="s">
        <v>180</v>
      </c>
      <c r="B3" s="59"/>
      <c r="C3" s="28">
        <f>Monitoring!$B$6</f>
        <v>4</v>
      </c>
      <c r="D3" s="28">
        <f>Monitoring!$F$6</f>
        <v>4</v>
      </c>
      <c r="E3" s="60">
        <f aca="true" t="shared" si="0" ref="E3:E8">D3/C3</f>
        <v>1</v>
      </c>
      <c r="F3" s="51"/>
      <c r="G3" s="61">
        <v>0</v>
      </c>
      <c r="H3" s="61">
        <f aca="true" t="shared" si="1" ref="H3:H8">D3-G3</f>
        <v>4</v>
      </c>
      <c r="I3" s="60">
        <f aca="true" t="shared" si="2" ref="I3:I8">G3/D3</f>
        <v>0</v>
      </c>
      <c r="J3" s="60">
        <f aca="true" t="shared" si="3" ref="J3:J8">H3/D3</f>
        <v>1</v>
      </c>
      <c r="K3" s="51"/>
      <c r="L3" s="51">
        <v>0</v>
      </c>
      <c r="M3" s="63" t="s">
        <v>108</v>
      </c>
      <c r="N3" s="63" t="s">
        <v>108</v>
      </c>
      <c r="O3" s="63" t="s">
        <v>108</v>
      </c>
      <c r="P3" s="63" t="s">
        <v>108</v>
      </c>
      <c r="Q3" s="63" t="s">
        <v>108</v>
      </c>
      <c r="R3" s="51"/>
      <c r="S3" s="62">
        <f>'Beach Days'!$E$7</f>
        <v>612</v>
      </c>
      <c r="T3" s="62">
        <f>'Beach Days'!$H$7</f>
        <v>0</v>
      </c>
      <c r="U3" s="54">
        <f aca="true" t="shared" si="4" ref="U3:U8">T3/S3</f>
        <v>0</v>
      </c>
      <c r="V3" s="55">
        <f aca="true" t="shared" si="5" ref="V3:V8">S3-T3</f>
        <v>612</v>
      </c>
      <c r="W3" s="54">
        <f aca="true" t="shared" si="6" ref="W3:W8">V3/S3</f>
        <v>1</v>
      </c>
    </row>
    <row r="4" spans="1:23" ht="12.75">
      <c r="A4" s="28" t="s">
        <v>123</v>
      </c>
      <c r="B4" s="59"/>
      <c r="C4" s="28">
        <f>Monitoring!$B$13</f>
        <v>5</v>
      </c>
      <c r="D4" s="28">
        <f>Monitoring!$F$13</f>
        <v>5</v>
      </c>
      <c r="E4" s="60">
        <f t="shared" si="0"/>
        <v>1</v>
      </c>
      <c r="F4" s="51"/>
      <c r="G4" s="61">
        <f>'2009 Actions'!$B$7</f>
        <v>0</v>
      </c>
      <c r="H4" s="61">
        <f t="shared" si="1"/>
        <v>5</v>
      </c>
      <c r="I4" s="60">
        <f t="shared" si="2"/>
        <v>0</v>
      </c>
      <c r="J4" s="60">
        <f t="shared" si="3"/>
        <v>1</v>
      </c>
      <c r="K4" s="51"/>
      <c r="L4" s="51">
        <v>0</v>
      </c>
      <c r="M4" s="63" t="s">
        <v>108</v>
      </c>
      <c r="N4" s="63" t="s">
        <v>108</v>
      </c>
      <c r="O4" s="63" t="s">
        <v>108</v>
      </c>
      <c r="P4" s="63" t="s">
        <v>108</v>
      </c>
      <c r="Q4" s="63" t="s">
        <v>108</v>
      </c>
      <c r="R4" s="51"/>
      <c r="S4" s="62">
        <f>'Beach Days'!$E$14</f>
        <v>765</v>
      </c>
      <c r="T4" s="62">
        <f>'Beach Days'!$H$14</f>
        <v>0</v>
      </c>
      <c r="U4" s="54">
        <f t="shared" si="4"/>
        <v>0</v>
      </c>
      <c r="V4" s="55">
        <f t="shared" si="5"/>
        <v>765</v>
      </c>
      <c r="W4" s="54">
        <f t="shared" si="6"/>
        <v>1</v>
      </c>
    </row>
    <row r="5" spans="1:23" ht="12.75">
      <c r="A5" s="94" t="s">
        <v>179</v>
      </c>
      <c r="B5" s="59"/>
      <c r="C5" s="28">
        <f>Monitoring!$B$16</f>
        <v>1</v>
      </c>
      <c r="D5" s="28">
        <f>Monitoring!$F$16</f>
        <v>1</v>
      </c>
      <c r="E5" s="60">
        <f t="shared" si="0"/>
        <v>1</v>
      </c>
      <c r="F5" s="51"/>
      <c r="G5" s="61">
        <v>0</v>
      </c>
      <c r="H5" s="61">
        <f t="shared" si="1"/>
        <v>1</v>
      </c>
      <c r="I5" s="60">
        <f t="shared" si="2"/>
        <v>0</v>
      </c>
      <c r="J5" s="60">
        <f t="shared" si="3"/>
        <v>1</v>
      </c>
      <c r="K5" s="51"/>
      <c r="L5" s="51">
        <v>0</v>
      </c>
      <c r="M5" s="63" t="s">
        <v>108</v>
      </c>
      <c r="N5" s="63" t="s">
        <v>108</v>
      </c>
      <c r="O5" s="63" t="s">
        <v>108</v>
      </c>
      <c r="P5" s="63" t="s">
        <v>108</v>
      </c>
      <c r="Q5" s="63" t="s">
        <v>108</v>
      </c>
      <c r="R5" s="51"/>
      <c r="S5" s="62">
        <f>'Beach Days'!$E$17</f>
        <v>153</v>
      </c>
      <c r="T5" s="62">
        <f>'Beach Days'!$H$17</f>
        <v>0</v>
      </c>
      <c r="U5" s="54">
        <f t="shared" si="4"/>
        <v>0</v>
      </c>
      <c r="V5" s="55">
        <f t="shared" si="5"/>
        <v>153</v>
      </c>
      <c r="W5" s="54">
        <f t="shared" si="6"/>
        <v>1</v>
      </c>
    </row>
    <row r="6" spans="1:23" ht="12.75">
      <c r="A6" s="28" t="s">
        <v>162</v>
      </c>
      <c r="B6" s="59"/>
      <c r="C6" s="28">
        <f>Monitoring!$B$23</f>
        <v>5</v>
      </c>
      <c r="D6" s="28">
        <f>Monitoring!$F$23</f>
        <v>5</v>
      </c>
      <c r="E6" s="60">
        <f t="shared" si="0"/>
        <v>1</v>
      </c>
      <c r="F6" s="51"/>
      <c r="G6" s="61">
        <v>0</v>
      </c>
      <c r="H6" s="61">
        <f t="shared" si="1"/>
        <v>5</v>
      </c>
      <c r="I6" s="60">
        <f t="shared" si="2"/>
        <v>0</v>
      </c>
      <c r="J6" s="60">
        <f t="shared" si="3"/>
        <v>1</v>
      </c>
      <c r="K6" s="63"/>
      <c r="L6" s="51">
        <v>0</v>
      </c>
      <c r="M6" s="63" t="s">
        <v>108</v>
      </c>
      <c r="N6" s="63" t="s">
        <v>108</v>
      </c>
      <c r="O6" s="63" t="s">
        <v>108</v>
      </c>
      <c r="P6" s="63" t="s">
        <v>108</v>
      </c>
      <c r="Q6" s="63" t="s">
        <v>108</v>
      </c>
      <c r="R6" s="51"/>
      <c r="S6" s="62">
        <f>'Beach Days'!$E$24</f>
        <v>765</v>
      </c>
      <c r="T6" s="62">
        <f>'Beach Days'!$H$24</f>
        <v>0</v>
      </c>
      <c r="U6" s="54">
        <f t="shared" si="4"/>
        <v>0</v>
      </c>
      <c r="V6" s="55">
        <f t="shared" si="5"/>
        <v>765</v>
      </c>
      <c r="W6" s="54">
        <f t="shared" si="6"/>
        <v>1</v>
      </c>
    </row>
    <row r="7" spans="1:23" ht="12.75">
      <c r="A7" s="31" t="s">
        <v>165</v>
      </c>
      <c r="B7" s="92"/>
      <c r="C7" s="31">
        <f>Monitoring!$B$33</f>
        <v>8</v>
      </c>
      <c r="D7" s="31">
        <f>Monitoring!$F$33</f>
        <v>8</v>
      </c>
      <c r="E7" s="57">
        <f t="shared" si="0"/>
        <v>1</v>
      </c>
      <c r="F7" s="46"/>
      <c r="G7" s="89">
        <f>'2009 Actions'!$B$14</f>
        <v>4</v>
      </c>
      <c r="H7" s="89">
        <f t="shared" si="1"/>
        <v>4</v>
      </c>
      <c r="I7" s="57">
        <f t="shared" si="2"/>
        <v>0.5</v>
      </c>
      <c r="J7" s="57">
        <f t="shared" si="3"/>
        <v>0.5</v>
      </c>
      <c r="K7" s="46"/>
      <c r="L7" s="46">
        <f>'Action Durations'!$D$7</f>
        <v>6</v>
      </c>
      <c r="M7" s="90">
        <f>'Action Durations'!G7</f>
        <v>4</v>
      </c>
      <c r="N7" s="90">
        <f>'Action Durations'!H7</f>
        <v>2</v>
      </c>
      <c r="O7" s="90">
        <f>'Action Durations'!I7</f>
        <v>0</v>
      </c>
      <c r="P7" s="90">
        <f>'Action Durations'!J7</f>
        <v>0</v>
      </c>
      <c r="Q7" s="90">
        <f>'Action Durations'!K7</f>
        <v>0</v>
      </c>
      <c r="R7" s="46"/>
      <c r="S7" s="58">
        <f>'Beach Days'!$E$34</f>
        <v>1224</v>
      </c>
      <c r="T7" s="58">
        <f>'Beach Days'!$H$34</f>
        <v>8</v>
      </c>
      <c r="U7" s="57">
        <f t="shared" si="4"/>
        <v>0.006535947712418301</v>
      </c>
      <c r="V7" s="58">
        <f t="shared" si="5"/>
        <v>1216</v>
      </c>
      <c r="W7" s="57">
        <f t="shared" si="6"/>
        <v>0.9934640522875817</v>
      </c>
    </row>
    <row r="8" spans="1:23" ht="12.75">
      <c r="A8" s="33"/>
      <c r="B8" s="33"/>
      <c r="C8" s="38">
        <f>SUM(C3:C7)</f>
        <v>23</v>
      </c>
      <c r="D8" s="38">
        <f>SUM(D3:D7)</f>
        <v>23</v>
      </c>
      <c r="E8" s="64">
        <f t="shared" si="0"/>
        <v>1</v>
      </c>
      <c r="F8" s="38"/>
      <c r="G8" s="38">
        <f>SUM(G3:G7)</f>
        <v>4</v>
      </c>
      <c r="H8" s="65">
        <f t="shared" si="1"/>
        <v>19</v>
      </c>
      <c r="I8" s="64">
        <f t="shared" si="2"/>
        <v>0.17391304347826086</v>
      </c>
      <c r="J8" s="64">
        <f t="shared" si="3"/>
        <v>0.8260869565217391</v>
      </c>
      <c r="K8" s="38"/>
      <c r="L8" s="38">
        <f aca="true" t="shared" si="7" ref="L8:Q8">SUM(L3:L7)</f>
        <v>6</v>
      </c>
      <c r="M8" s="38">
        <f t="shared" si="7"/>
        <v>4</v>
      </c>
      <c r="N8" s="38">
        <f t="shared" si="7"/>
        <v>2</v>
      </c>
      <c r="O8" s="38">
        <f t="shared" si="7"/>
        <v>0</v>
      </c>
      <c r="P8" s="38">
        <f t="shared" si="7"/>
        <v>0</v>
      </c>
      <c r="Q8" s="38">
        <f t="shared" si="7"/>
        <v>0</v>
      </c>
      <c r="R8" s="38"/>
      <c r="S8" s="66">
        <f>SUM(S3:S7)</f>
        <v>3519</v>
      </c>
      <c r="T8" s="66">
        <f>SUM(T3:T7)</f>
        <v>8</v>
      </c>
      <c r="U8" s="37">
        <f t="shared" si="4"/>
        <v>0.002273373117362887</v>
      </c>
      <c r="V8" s="47">
        <f t="shared" si="5"/>
        <v>3511</v>
      </c>
      <c r="W8" s="37">
        <f t="shared" si="6"/>
        <v>0.9977266268826371</v>
      </c>
    </row>
    <row r="9" ht="12.75">
      <c r="T9" s="16"/>
    </row>
    <row r="10" ht="12.75">
      <c r="T10" s="16"/>
    </row>
    <row r="11" ht="12.75">
      <c r="T11" s="16"/>
    </row>
    <row r="12" spans="1:20" ht="12.75">
      <c r="A12" s="17" t="s">
        <v>66</v>
      </c>
      <c r="T12" s="16"/>
    </row>
    <row r="13" ht="12.75">
      <c r="T13" s="16"/>
    </row>
    <row r="14" spans="3:23" ht="12.75">
      <c r="C14" s="15"/>
      <c r="D14" s="4"/>
      <c r="E14" s="18"/>
      <c r="G14" s="15"/>
      <c r="H14" s="4"/>
      <c r="I14" s="4"/>
      <c r="J14" s="18"/>
      <c r="L14" s="15"/>
      <c r="M14" s="4"/>
      <c r="N14" s="4"/>
      <c r="O14" s="4"/>
      <c r="P14" s="4"/>
      <c r="Q14" s="18"/>
      <c r="S14" s="15"/>
      <c r="T14" s="4"/>
      <c r="U14" s="4"/>
      <c r="V14" s="4"/>
      <c r="W14" s="18"/>
    </row>
    <row r="15" spans="4:21" ht="12.75">
      <c r="D15" s="14" t="s">
        <v>60</v>
      </c>
      <c r="G15" s="6" t="s">
        <v>62</v>
      </c>
      <c r="L15" s="6" t="s">
        <v>64</v>
      </c>
      <c r="U15" s="14" t="s">
        <v>67</v>
      </c>
    </row>
    <row r="16" spans="4:21" ht="12.75">
      <c r="D16" s="7" t="s">
        <v>61</v>
      </c>
      <c r="L16" s="6" t="s">
        <v>65</v>
      </c>
      <c r="U16" s="14" t="s">
        <v>63</v>
      </c>
    </row>
  </sheetData>
  <sheetProtection/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2009 Swimming Season
South Carolina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41" customWidth="1"/>
    <col min="2" max="2" width="7.7109375" style="41" customWidth="1"/>
    <col min="3" max="3" width="33.00390625" style="41" customWidth="1"/>
    <col min="4" max="4" width="9.28125" style="41" customWidth="1"/>
    <col min="5" max="5" width="12.57421875" style="41" customWidth="1"/>
    <col min="6" max="6" width="8.28125" style="41" customWidth="1"/>
    <col min="7" max="10" width="9.7109375" style="41" customWidth="1"/>
    <col min="11" max="16384" width="9.140625" style="2" customWidth="1"/>
  </cols>
  <sheetData>
    <row r="1" spans="7:10" ht="15" customHeight="1">
      <c r="G1" s="111" t="s">
        <v>98</v>
      </c>
      <c r="H1" s="111"/>
      <c r="I1" s="111"/>
      <c r="J1" s="111"/>
    </row>
    <row r="2" spans="1:10" ht="33.75" customHeight="1">
      <c r="A2" s="3" t="s">
        <v>45</v>
      </c>
      <c r="B2" s="3" t="s">
        <v>46</v>
      </c>
      <c r="C2" s="3" t="s">
        <v>47</v>
      </c>
      <c r="D2" s="3" t="s">
        <v>80</v>
      </c>
      <c r="E2" s="3" t="s">
        <v>75</v>
      </c>
      <c r="F2" s="3" t="s">
        <v>72</v>
      </c>
      <c r="G2" s="3" t="s">
        <v>76</v>
      </c>
      <c r="H2" s="3" t="s">
        <v>77</v>
      </c>
      <c r="I2" s="3" t="s">
        <v>78</v>
      </c>
      <c r="J2" s="3" t="s">
        <v>79</v>
      </c>
    </row>
    <row r="3" spans="1:10" ht="12.75" customHeight="1">
      <c r="A3" s="28" t="s">
        <v>180</v>
      </c>
      <c r="B3" s="28" t="s">
        <v>128</v>
      </c>
      <c r="C3" s="28" t="s">
        <v>129</v>
      </c>
      <c r="D3" s="28" t="s">
        <v>96</v>
      </c>
      <c r="E3" s="28" t="s">
        <v>97</v>
      </c>
      <c r="F3" s="28">
        <v>2</v>
      </c>
      <c r="G3" s="28" t="s">
        <v>96</v>
      </c>
      <c r="H3" s="28" t="s">
        <v>96</v>
      </c>
      <c r="I3" s="28" t="s">
        <v>96</v>
      </c>
      <c r="J3" s="28" t="s">
        <v>96</v>
      </c>
    </row>
    <row r="4" spans="1:10" ht="12.75" customHeight="1">
      <c r="A4" s="28" t="s">
        <v>180</v>
      </c>
      <c r="B4" s="28" t="s">
        <v>138</v>
      </c>
      <c r="C4" s="28" t="s">
        <v>139</v>
      </c>
      <c r="D4" s="28" t="s">
        <v>96</v>
      </c>
      <c r="E4" s="28" t="s">
        <v>97</v>
      </c>
      <c r="F4" s="28">
        <v>2</v>
      </c>
      <c r="G4" s="28" t="s">
        <v>96</v>
      </c>
      <c r="H4" s="28" t="s">
        <v>96</v>
      </c>
      <c r="I4" s="28" t="s">
        <v>96</v>
      </c>
      <c r="J4" s="28" t="s">
        <v>96</v>
      </c>
    </row>
    <row r="5" spans="1:10" ht="12.75" customHeight="1">
      <c r="A5" s="28" t="s">
        <v>180</v>
      </c>
      <c r="B5" s="28" t="s">
        <v>140</v>
      </c>
      <c r="C5" s="28" t="s">
        <v>141</v>
      </c>
      <c r="D5" s="28" t="s">
        <v>96</v>
      </c>
      <c r="E5" s="28" t="s">
        <v>97</v>
      </c>
      <c r="F5" s="28">
        <v>2</v>
      </c>
      <c r="G5" s="28" t="s">
        <v>96</v>
      </c>
      <c r="H5" s="28" t="s">
        <v>96</v>
      </c>
      <c r="I5" s="28" t="s">
        <v>96</v>
      </c>
      <c r="J5" s="28" t="s">
        <v>96</v>
      </c>
    </row>
    <row r="6" spans="1:10" ht="12.75" customHeight="1">
      <c r="A6" s="31" t="s">
        <v>180</v>
      </c>
      <c r="B6" s="31" t="s">
        <v>150</v>
      </c>
      <c r="C6" s="31" t="s">
        <v>151</v>
      </c>
      <c r="D6" s="31" t="s">
        <v>96</v>
      </c>
      <c r="E6" s="31" t="s">
        <v>97</v>
      </c>
      <c r="F6" s="31">
        <v>2</v>
      </c>
      <c r="G6" s="31" t="s">
        <v>96</v>
      </c>
      <c r="H6" s="31" t="s">
        <v>96</v>
      </c>
      <c r="I6" s="31" t="s">
        <v>96</v>
      </c>
      <c r="J6" s="31" t="s">
        <v>96</v>
      </c>
    </row>
    <row r="7" spans="1:10" ht="12.75" customHeight="1">
      <c r="A7" s="42"/>
      <c r="B7" s="67">
        <f>COUNTA(B3:B6)</f>
        <v>4</v>
      </c>
      <c r="C7" s="42"/>
      <c r="D7" s="67">
        <f>COUNTIF(D3:D6,"Yes")</f>
        <v>4</v>
      </c>
      <c r="E7" s="42"/>
      <c r="F7" s="42"/>
      <c r="G7" s="42"/>
      <c r="H7" s="42"/>
      <c r="I7" s="42"/>
      <c r="J7" s="42"/>
    </row>
    <row r="8" spans="1:10" ht="12.75" customHeight="1">
      <c r="A8" s="42"/>
      <c r="B8" s="67"/>
      <c r="C8" s="42"/>
      <c r="D8" s="67"/>
      <c r="E8" s="42"/>
      <c r="F8" s="42"/>
      <c r="G8" s="42"/>
      <c r="H8" s="42"/>
      <c r="I8" s="42"/>
      <c r="J8" s="42"/>
    </row>
    <row r="9" spans="1:10" ht="12.75" customHeight="1">
      <c r="A9" s="28" t="s">
        <v>123</v>
      </c>
      <c r="B9" s="28" t="s">
        <v>126</v>
      </c>
      <c r="C9" s="28" t="s">
        <v>127</v>
      </c>
      <c r="D9" s="28" t="s">
        <v>96</v>
      </c>
      <c r="E9" s="28" t="s">
        <v>97</v>
      </c>
      <c r="F9" s="28">
        <v>2</v>
      </c>
      <c r="G9" s="28" t="s">
        <v>96</v>
      </c>
      <c r="H9" s="28" t="s">
        <v>96</v>
      </c>
      <c r="I9" s="28" t="s">
        <v>96</v>
      </c>
      <c r="J9" s="28" t="s">
        <v>96</v>
      </c>
    </row>
    <row r="10" spans="1:10" ht="12.75" customHeight="1">
      <c r="A10" s="28" t="s">
        <v>123</v>
      </c>
      <c r="B10" s="28" t="s">
        <v>152</v>
      </c>
      <c r="C10" s="28" t="s">
        <v>153</v>
      </c>
      <c r="D10" s="28" t="s">
        <v>96</v>
      </c>
      <c r="E10" s="28" t="s">
        <v>97</v>
      </c>
      <c r="F10" s="28">
        <v>2</v>
      </c>
      <c r="G10" s="28" t="s">
        <v>96</v>
      </c>
      <c r="H10" s="28" t="s">
        <v>96</v>
      </c>
      <c r="I10" s="28" t="s">
        <v>96</v>
      </c>
      <c r="J10" s="28" t="s">
        <v>96</v>
      </c>
    </row>
    <row r="11" spans="1:10" ht="12.75" customHeight="1">
      <c r="A11" s="28" t="s">
        <v>123</v>
      </c>
      <c r="B11" s="28" t="s">
        <v>154</v>
      </c>
      <c r="C11" s="28" t="s">
        <v>155</v>
      </c>
      <c r="D11" s="28" t="s">
        <v>96</v>
      </c>
      <c r="E11" s="28" t="s">
        <v>97</v>
      </c>
      <c r="F11" s="28">
        <v>2</v>
      </c>
      <c r="G11" s="28" t="s">
        <v>96</v>
      </c>
      <c r="H11" s="28" t="s">
        <v>96</v>
      </c>
      <c r="I11" s="28" t="s">
        <v>96</v>
      </c>
      <c r="J11" s="28" t="s">
        <v>96</v>
      </c>
    </row>
    <row r="12" spans="1:10" ht="12.75" customHeight="1">
      <c r="A12" s="28" t="s">
        <v>123</v>
      </c>
      <c r="B12" s="28" t="s">
        <v>158</v>
      </c>
      <c r="C12" s="28" t="s">
        <v>159</v>
      </c>
      <c r="D12" s="28" t="s">
        <v>96</v>
      </c>
      <c r="E12" s="28" t="s">
        <v>97</v>
      </c>
      <c r="F12" s="28">
        <v>2</v>
      </c>
      <c r="G12" s="28" t="s">
        <v>96</v>
      </c>
      <c r="H12" s="28" t="s">
        <v>96</v>
      </c>
      <c r="I12" s="28" t="s">
        <v>96</v>
      </c>
      <c r="J12" s="28" t="s">
        <v>96</v>
      </c>
    </row>
    <row r="13" spans="1:10" ht="12.75" customHeight="1">
      <c r="A13" s="31" t="s">
        <v>123</v>
      </c>
      <c r="B13" s="31" t="s">
        <v>160</v>
      </c>
      <c r="C13" s="31" t="s">
        <v>161</v>
      </c>
      <c r="D13" s="31" t="s">
        <v>96</v>
      </c>
      <c r="E13" s="31" t="s">
        <v>97</v>
      </c>
      <c r="F13" s="31">
        <v>2</v>
      </c>
      <c r="G13" s="31" t="s">
        <v>96</v>
      </c>
      <c r="H13" s="31" t="s">
        <v>96</v>
      </c>
      <c r="I13" s="31" t="s">
        <v>96</v>
      </c>
      <c r="J13" s="31" t="s">
        <v>96</v>
      </c>
    </row>
    <row r="14" spans="1:10" ht="12.75" customHeight="1">
      <c r="A14" s="42"/>
      <c r="B14" s="67">
        <f>COUNTA(B9:B13)</f>
        <v>5</v>
      </c>
      <c r="C14" s="42"/>
      <c r="D14" s="67">
        <f>COUNTIF(D9:D13,"Yes")</f>
        <v>5</v>
      </c>
      <c r="E14" s="42"/>
      <c r="F14" s="42"/>
      <c r="G14" s="42"/>
      <c r="H14" s="42"/>
      <c r="I14" s="42"/>
      <c r="J14" s="42"/>
    </row>
    <row r="15" spans="1:10" ht="12.75" customHeight="1">
      <c r="A15" s="42"/>
      <c r="B15" s="67"/>
      <c r="C15" s="42"/>
      <c r="D15" s="67"/>
      <c r="E15" s="42"/>
      <c r="F15" s="42"/>
      <c r="G15" s="42"/>
      <c r="H15" s="42"/>
      <c r="I15" s="42"/>
      <c r="J15" s="42"/>
    </row>
    <row r="16" spans="1:10" ht="12.75" customHeight="1">
      <c r="A16" s="93" t="s">
        <v>179</v>
      </c>
      <c r="B16" s="93" t="s">
        <v>124</v>
      </c>
      <c r="C16" s="93" t="s">
        <v>125</v>
      </c>
      <c r="D16" s="31" t="s">
        <v>96</v>
      </c>
      <c r="E16" s="31" t="s">
        <v>97</v>
      </c>
      <c r="F16" s="31">
        <v>2</v>
      </c>
      <c r="G16" s="31" t="s">
        <v>96</v>
      </c>
      <c r="H16" s="31" t="s">
        <v>96</v>
      </c>
      <c r="I16" s="31" t="s">
        <v>96</v>
      </c>
      <c r="J16" s="31" t="s">
        <v>96</v>
      </c>
    </row>
    <row r="17" spans="1:10" ht="12.75" customHeight="1">
      <c r="A17" s="42"/>
      <c r="B17" s="67">
        <f>COUNTA(B16:B16)</f>
        <v>1</v>
      </c>
      <c r="C17" s="42"/>
      <c r="D17" s="67">
        <f>COUNTIF(D16:D16,"Yes")</f>
        <v>1</v>
      </c>
      <c r="E17" s="42"/>
      <c r="F17" s="42"/>
      <c r="G17" s="42"/>
      <c r="H17" s="42"/>
      <c r="I17" s="42"/>
      <c r="J17" s="42"/>
    </row>
    <row r="18" spans="1:10" ht="9" customHeigh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ht="17.25" customHeight="1">
      <c r="A19" s="28" t="s">
        <v>162</v>
      </c>
      <c r="B19" s="28" t="s">
        <v>130</v>
      </c>
      <c r="C19" s="28" t="s">
        <v>131</v>
      </c>
      <c r="D19" s="28" t="s">
        <v>96</v>
      </c>
      <c r="E19" s="28" t="s">
        <v>97</v>
      </c>
      <c r="F19" s="28">
        <v>2</v>
      </c>
      <c r="G19" s="28" t="s">
        <v>96</v>
      </c>
      <c r="H19" s="28" t="s">
        <v>96</v>
      </c>
      <c r="I19" s="28" t="s">
        <v>96</v>
      </c>
      <c r="J19" s="28" t="s">
        <v>96</v>
      </c>
    </row>
    <row r="20" spans="1:10" ht="17.25" customHeight="1">
      <c r="A20" s="28" t="s">
        <v>162</v>
      </c>
      <c r="B20" s="28" t="s">
        <v>132</v>
      </c>
      <c r="C20" s="28" t="s">
        <v>133</v>
      </c>
      <c r="D20" s="28" t="s">
        <v>96</v>
      </c>
      <c r="E20" s="28" t="s">
        <v>97</v>
      </c>
      <c r="F20" s="28">
        <v>2</v>
      </c>
      <c r="G20" s="28" t="s">
        <v>96</v>
      </c>
      <c r="H20" s="28" t="s">
        <v>96</v>
      </c>
      <c r="I20" s="28" t="s">
        <v>96</v>
      </c>
      <c r="J20" s="28" t="s">
        <v>96</v>
      </c>
    </row>
    <row r="21" spans="1:10" ht="17.25" customHeight="1">
      <c r="A21" s="28" t="s">
        <v>162</v>
      </c>
      <c r="B21" s="28" t="s">
        <v>134</v>
      </c>
      <c r="C21" s="28" t="s">
        <v>135</v>
      </c>
      <c r="D21" s="28" t="s">
        <v>96</v>
      </c>
      <c r="E21" s="28" t="s">
        <v>97</v>
      </c>
      <c r="F21" s="28">
        <v>2</v>
      </c>
      <c r="G21" s="28" t="s">
        <v>96</v>
      </c>
      <c r="H21" s="28" t="s">
        <v>96</v>
      </c>
      <c r="I21" s="28" t="s">
        <v>96</v>
      </c>
      <c r="J21" s="28" t="s">
        <v>96</v>
      </c>
    </row>
    <row r="22" spans="1:10" ht="17.25" customHeight="1">
      <c r="A22" s="28" t="s">
        <v>162</v>
      </c>
      <c r="B22" s="28" t="s">
        <v>136</v>
      </c>
      <c r="C22" s="28" t="s">
        <v>137</v>
      </c>
      <c r="D22" s="28" t="s">
        <v>96</v>
      </c>
      <c r="E22" s="28" t="s">
        <v>97</v>
      </c>
      <c r="F22" s="28">
        <v>2</v>
      </c>
      <c r="G22" s="28" t="s">
        <v>96</v>
      </c>
      <c r="H22" s="28" t="s">
        <v>96</v>
      </c>
      <c r="I22" s="28" t="s">
        <v>96</v>
      </c>
      <c r="J22" s="28" t="s">
        <v>96</v>
      </c>
    </row>
    <row r="23" spans="1:10" ht="12.75" customHeight="1">
      <c r="A23" s="31" t="s">
        <v>162</v>
      </c>
      <c r="B23" s="31" t="s">
        <v>163</v>
      </c>
      <c r="C23" s="31" t="s">
        <v>164</v>
      </c>
      <c r="D23" s="31" t="s">
        <v>96</v>
      </c>
      <c r="E23" s="31" t="s">
        <v>97</v>
      </c>
      <c r="F23" s="31">
        <v>2</v>
      </c>
      <c r="G23" s="31" t="s">
        <v>96</v>
      </c>
      <c r="H23" s="31" t="s">
        <v>96</v>
      </c>
      <c r="I23" s="31" t="s">
        <v>96</v>
      </c>
      <c r="J23" s="31" t="s">
        <v>96</v>
      </c>
    </row>
    <row r="24" spans="1:10" ht="12.75" customHeight="1">
      <c r="A24" s="42"/>
      <c r="B24" s="67">
        <f>COUNTA(B19:B23)</f>
        <v>5</v>
      </c>
      <c r="C24" s="42"/>
      <c r="D24" s="67">
        <f>COUNTIF(D19:D23,"Yes")</f>
        <v>5</v>
      </c>
      <c r="E24" s="42"/>
      <c r="F24" s="42"/>
      <c r="G24" s="42"/>
      <c r="H24" s="42"/>
      <c r="I24" s="42"/>
      <c r="J24" s="42"/>
    </row>
    <row r="25" spans="1:10" ht="12.75" customHeight="1">
      <c r="A25" s="42"/>
      <c r="B25" s="67"/>
      <c r="C25" s="42"/>
      <c r="D25" s="67"/>
      <c r="E25" s="42"/>
      <c r="F25" s="42"/>
      <c r="G25" s="42"/>
      <c r="H25" s="42"/>
      <c r="I25" s="42"/>
      <c r="J25" s="42"/>
    </row>
    <row r="26" spans="1:10" ht="12.75" customHeight="1">
      <c r="A26" s="28" t="s">
        <v>165</v>
      </c>
      <c r="B26" s="28" t="s">
        <v>166</v>
      </c>
      <c r="C26" s="28" t="s">
        <v>167</v>
      </c>
      <c r="D26" s="28" t="s">
        <v>96</v>
      </c>
      <c r="E26" s="28" t="s">
        <v>97</v>
      </c>
      <c r="F26" s="28">
        <v>1</v>
      </c>
      <c r="G26" s="28" t="s">
        <v>96</v>
      </c>
      <c r="H26" s="28" t="s">
        <v>96</v>
      </c>
      <c r="I26" s="28" t="s">
        <v>96</v>
      </c>
      <c r="J26" s="28" t="s">
        <v>96</v>
      </c>
    </row>
    <row r="27" spans="1:10" ht="12.75" customHeight="1">
      <c r="A27" s="28" t="s">
        <v>165</v>
      </c>
      <c r="B27" s="28" t="s">
        <v>142</v>
      </c>
      <c r="C27" s="28" t="s">
        <v>143</v>
      </c>
      <c r="D27" s="28" t="s">
        <v>96</v>
      </c>
      <c r="E27" s="28" t="s">
        <v>97</v>
      </c>
      <c r="F27" s="28">
        <v>1</v>
      </c>
      <c r="G27" s="28" t="s">
        <v>96</v>
      </c>
      <c r="H27" s="28" t="s">
        <v>96</v>
      </c>
      <c r="I27" s="28" t="s">
        <v>96</v>
      </c>
      <c r="J27" s="28" t="s">
        <v>96</v>
      </c>
    </row>
    <row r="28" spans="1:10" ht="12.75" customHeight="1">
      <c r="A28" s="28" t="s">
        <v>165</v>
      </c>
      <c r="B28" s="28" t="s">
        <v>144</v>
      </c>
      <c r="C28" s="28" t="s">
        <v>145</v>
      </c>
      <c r="D28" s="28" t="s">
        <v>96</v>
      </c>
      <c r="E28" s="28" t="s">
        <v>97</v>
      </c>
      <c r="F28" s="28">
        <v>2</v>
      </c>
      <c r="G28" s="28" t="s">
        <v>96</v>
      </c>
      <c r="H28" s="28" t="s">
        <v>96</v>
      </c>
      <c r="I28" s="28" t="s">
        <v>96</v>
      </c>
      <c r="J28" s="28" t="s">
        <v>96</v>
      </c>
    </row>
    <row r="29" spans="1:10" ht="12.75" customHeight="1">
      <c r="A29" s="28" t="s">
        <v>165</v>
      </c>
      <c r="B29" s="28" t="s">
        <v>146</v>
      </c>
      <c r="C29" s="28" t="s">
        <v>147</v>
      </c>
      <c r="D29" s="28" t="s">
        <v>96</v>
      </c>
      <c r="E29" s="28" t="s">
        <v>97</v>
      </c>
      <c r="F29" s="28">
        <v>1</v>
      </c>
      <c r="G29" s="28" t="s">
        <v>96</v>
      </c>
      <c r="H29" s="28" t="s">
        <v>96</v>
      </c>
      <c r="I29" s="28" t="s">
        <v>96</v>
      </c>
      <c r="J29" s="28" t="s">
        <v>96</v>
      </c>
    </row>
    <row r="30" spans="1:10" ht="18" customHeight="1">
      <c r="A30" s="28" t="s">
        <v>165</v>
      </c>
      <c r="B30" s="28" t="s">
        <v>148</v>
      </c>
      <c r="C30" s="28" t="s">
        <v>149</v>
      </c>
      <c r="D30" s="28" t="s">
        <v>96</v>
      </c>
      <c r="E30" s="28" t="s">
        <v>97</v>
      </c>
      <c r="F30" s="28">
        <v>1</v>
      </c>
      <c r="G30" s="28" t="s">
        <v>96</v>
      </c>
      <c r="H30" s="28" t="s">
        <v>96</v>
      </c>
      <c r="I30" s="28" t="s">
        <v>96</v>
      </c>
      <c r="J30" s="28" t="s">
        <v>96</v>
      </c>
    </row>
    <row r="31" spans="1:10" ht="12.75" customHeight="1">
      <c r="A31" s="28" t="s">
        <v>165</v>
      </c>
      <c r="B31" s="28" t="s">
        <v>156</v>
      </c>
      <c r="C31" s="28" t="s">
        <v>157</v>
      </c>
      <c r="D31" s="28" t="s">
        <v>96</v>
      </c>
      <c r="E31" s="28" t="s">
        <v>97</v>
      </c>
      <c r="F31" s="28">
        <v>1</v>
      </c>
      <c r="G31" s="28" t="s">
        <v>96</v>
      </c>
      <c r="H31" s="28" t="s">
        <v>96</v>
      </c>
      <c r="I31" s="28" t="s">
        <v>96</v>
      </c>
      <c r="J31" s="28" t="s">
        <v>96</v>
      </c>
    </row>
    <row r="32" spans="1:10" ht="12.75" customHeight="1">
      <c r="A32" s="28" t="s">
        <v>165</v>
      </c>
      <c r="B32" s="28" t="s">
        <v>168</v>
      </c>
      <c r="C32" s="28" t="s">
        <v>169</v>
      </c>
      <c r="D32" s="28" t="s">
        <v>96</v>
      </c>
      <c r="E32" s="28" t="s">
        <v>97</v>
      </c>
      <c r="F32" s="28">
        <v>1</v>
      </c>
      <c r="G32" s="28" t="s">
        <v>96</v>
      </c>
      <c r="H32" s="28" t="s">
        <v>96</v>
      </c>
      <c r="I32" s="28" t="s">
        <v>96</v>
      </c>
      <c r="J32" s="28" t="s">
        <v>96</v>
      </c>
    </row>
    <row r="33" spans="1:10" ht="12.75" customHeight="1">
      <c r="A33" s="31" t="s">
        <v>165</v>
      </c>
      <c r="B33" s="31" t="s">
        <v>170</v>
      </c>
      <c r="C33" s="31" t="s">
        <v>171</v>
      </c>
      <c r="D33" s="31" t="s">
        <v>96</v>
      </c>
      <c r="E33" s="31" t="s">
        <v>97</v>
      </c>
      <c r="F33" s="31">
        <v>1</v>
      </c>
      <c r="G33" s="31" t="s">
        <v>96</v>
      </c>
      <c r="H33" s="31" t="s">
        <v>96</v>
      </c>
      <c r="I33" s="31" t="s">
        <v>96</v>
      </c>
      <c r="J33" s="31" t="s">
        <v>96</v>
      </c>
    </row>
    <row r="34" spans="1:10" ht="12.75" customHeight="1">
      <c r="A34" s="42"/>
      <c r="B34" s="67">
        <f>COUNTA(B26:B33)</f>
        <v>8</v>
      </c>
      <c r="C34" s="42"/>
      <c r="D34" s="67">
        <f>COUNTIF(D26:D33,"Yes")</f>
        <v>8</v>
      </c>
      <c r="E34" s="42"/>
      <c r="F34" s="42"/>
      <c r="G34" s="42"/>
      <c r="H34" s="42"/>
      <c r="I34" s="42"/>
      <c r="J34" s="42"/>
    </row>
    <row r="35" ht="12.75" customHeight="1"/>
    <row r="36" spans="1:4" ht="12.75" customHeight="1">
      <c r="A36" s="19" t="s">
        <v>107</v>
      </c>
      <c r="B36" s="19">
        <f>B7+B14+B17+B24+B34</f>
        <v>23</v>
      </c>
      <c r="D36" s="19">
        <f>D7+D14+D17+D24+D34</f>
        <v>23</v>
      </c>
    </row>
  </sheetData>
  <sheetProtection/>
  <mergeCells count="1">
    <mergeCell ref="G1:J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South Carolina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45</v>
      </c>
      <c r="B1" s="24" t="s">
        <v>46</v>
      </c>
      <c r="C1" s="24" t="s">
        <v>47</v>
      </c>
      <c r="D1" s="24" t="s">
        <v>48</v>
      </c>
      <c r="E1" s="24" t="s">
        <v>49</v>
      </c>
      <c r="F1" s="24" t="s">
        <v>50</v>
      </c>
      <c r="G1" s="24" t="s">
        <v>51</v>
      </c>
      <c r="H1" s="24" t="s">
        <v>70</v>
      </c>
      <c r="I1" s="24" t="s">
        <v>69</v>
      </c>
    </row>
    <row r="2" spans="1:10" ht="12.75" customHeight="1">
      <c r="A2" s="28" t="s">
        <v>180</v>
      </c>
      <c r="B2" s="28" t="s">
        <v>128</v>
      </c>
      <c r="C2" s="28" t="s">
        <v>129</v>
      </c>
      <c r="D2" s="28">
        <v>153</v>
      </c>
      <c r="E2" s="28" t="s">
        <v>120</v>
      </c>
      <c r="F2" s="28">
        <v>2</v>
      </c>
      <c r="G2" s="28" t="s">
        <v>121</v>
      </c>
      <c r="H2" s="28">
        <v>0</v>
      </c>
      <c r="I2" s="28" t="s">
        <v>121</v>
      </c>
      <c r="J2" s="26"/>
    </row>
    <row r="3" spans="1:10" ht="12.75" customHeight="1">
      <c r="A3" s="28" t="s">
        <v>180</v>
      </c>
      <c r="B3" s="28" t="s">
        <v>138</v>
      </c>
      <c r="C3" s="28" t="s">
        <v>139</v>
      </c>
      <c r="D3" s="28">
        <v>153</v>
      </c>
      <c r="E3" s="28" t="s">
        <v>120</v>
      </c>
      <c r="F3" s="28">
        <v>2</v>
      </c>
      <c r="G3" s="28" t="s">
        <v>121</v>
      </c>
      <c r="H3" s="28">
        <v>0</v>
      </c>
      <c r="I3" s="28" t="s">
        <v>121</v>
      </c>
      <c r="J3" s="26"/>
    </row>
    <row r="4" spans="1:10" ht="12.75" customHeight="1">
      <c r="A4" s="28" t="s">
        <v>180</v>
      </c>
      <c r="B4" s="28" t="s">
        <v>140</v>
      </c>
      <c r="C4" s="28" t="s">
        <v>141</v>
      </c>
      <c r="D4" s="28">
        <v>153</v>
      </c>
      <c r="E4" s="28" t="s">
        <v>120</v>
      </c>
      <c r="F4" s="28">
        <v>2</v>
      </c>
      <c r="G4" s="28" t="s">
        <v>121</v>
      </c>
      <c r="H4" s="28">
        <v>0</v>
      </c>
      <c r="I4" s="28" t="s">
        <v>121</v>
      </c>
      <c r="J4" s="26"/>
    </row>
    <row r="5" spans="1:10" ht="12.75" customHeight="1">
      <c r="A5" s="31" t="s">
        <v>180</v>
      </c>
      <c r="B5" s="31" t="s">
        <v>150</v>
      </c>
      <c r="C5" s="31" t="s">
        <v>151</v>
      </c>
      <c r="D5" s="31">
        <v>153</v>
      </c>
      <c r="E5" s="31" t="s">
        <v>120</v>
      </c>
      <c r="F5" s="31">
        <v>2</v>
      </c>
      <c r="G5" s="31" t="s">
        <v>121</v>
      </c>
      <c r="H5" s="31">
        <v>0</v>
      </c>
      <c r="I5" s="31" t="s">
        <v>121</v>
      </c>
      <c r="J5" s="26"/>
    </row>
    <row r="6" spans="1:10" ht="12.75" customHeight="1">
      <c r="A6" s="28"/>
      <c r="B6" s="29">
        <f>COUNTA(B2:B5)</f>
        <v>4</v>
      </c>
      <c r="C6" s="29"/>
      <c r="D6" s="29"/>
      <c r="E6" s="29"/>
      <c r="F6" s="29">
        <f>COUNTIF(F2:F5,"&gt;0")</f>
        <v>4</v>
      </c>
      <c r="G6" s="29"/>
      <c r="H6" s="28"/>
      <c r="I6" s="28"/>
      <c r="J6" s="28"/>
    </row>
    <row r="7" spans="1:10" ht="12.75" customHeight="1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ht="12.75" customHeight="1">
      <c r="A8" s="28" t="s">
        <v>123</v>
      </c>
      <c r="B8" s="28" t="s">
        <v>126</v>
      </c>
      <c r="C8" s="28" t="s">
        <v>127</v>
      </c>
      <c r="D8" s="28">
        <v>153</v>
      </c>
      <c r="E8" s="28" t="s">
        <v>120</v>
      </c>
      <c r="F8" s="28">
        <v>2</v>
      </c>
      <c r="G8" s="28" t="s">
        <v>121</v>
      </c>
      <c r="H8" s="28">
        <v>0</v>
      </c>
      <c r="I8" s="28" t="s">
        <v>121</v>
      </c>
      <c r="J8" s="26"/>
    </row>
    <row r="9" spans="1:10" ht="12.75" customHeight="1">
      <c r="A9" s="28" t="s">
        <v>123</v>
      </c>
      <c r="B9" s="28" t="s">
        <v>152</v>
      </c>
      <c r="C9" s="28" t="s">
        <v>153</v>
      </c>
      <c r="D9" s="28">
        <v>153</v>
      </c>
      <c r="E9" s="28" t="s">
        <v>120</v>
      </c>
      <c r="F9" s="28">
        <v>2</v>
      </c>
      <c r="G9" s="28" t="s">
        <v>121</v>
      </c>
      <c r="H9" s="28">
        <v>0</v>
      </c>
      <c r="I9" s="28" t="s">
        <v>121</v>
      </c>
      <c r="J9" s="26"/>
    </row>
    <row r="10" spans="1:10" ht="12.75" customHeight="1">
      <c r="A10" s="28" t="s">
        <v>123</v>
      </c>
      <c r="B10" s="28" t="s">
        <v>154</v>
      </c>
      <c r="C10" s="28" t="s">
        <v>155</v>
      </c>
      <c r="D10" s="28">
        <v>153</v>
      </c>
      <c r="E10" s="28" t="s">
        <v>120</v>
      </c>
      <c r="F10" s="28">
        <v>2</v>
      </c>
      <c r="G10" s="28" t="s">
        <v>121</v>
      </c>
      <c r="H10" s="28">
        <v>0</v>
      </c>
      <c r="I10" s="28" t="s">
        <v>121</v>
      </c>
      <c r="J10" s="26"/>
    </row>
    <row r="11" spans="1:10" ht="12.75" customHeight="1">
      <c r="A11" s="28" t="s">
        <v>123</v>
      </c>
      <c r="B11" s="28" t="s">
        <v>158</v>
      </c>
      <c r="C11" s="28" t="s">
        <v>159</v>
      </c>
      <c r="D11" s="28">
        <v>153</v>
      </c>
      <c r="E11" s="28" t="s">
        <v>120</v>
      </c>
      <c r="F11" s="28">
        <v>2</v>
      </c>
      <c r="G11" s="28" t="s">
        <v>121</v>
      </c>
      <c r="H11" s="28">
        <v>0</v>
      </c>
      <c r="I11" s="28" t="s">
        <v>121</v>
      </c>
      <c r="J11" s="26"/>
    </row>
    <row r="12" spans="1:10" ht="12.75" customHeight="1">
      <c r="A12" s="31" t="s">
        <v>123</v>
      </c>
      <c r="B12" s="31" t="s">
        <v>160</v>
      </c>
      <c r="C12" s="31" t="s">
        <v>161</v>
      </c>
      <c r="D12" s="31">
        <v>153</v>
      </c>
      <c r="E12" s="31" t="s">
        <v>120</v>
      </c>
      <c r="F12" s="31">
        <v>2</v>
      </c>
      <c r="G12" s="31" t="s">
        <v>121</v>
      </c>
      <c r="H12" s="31">
        <v>0</v>
      </c>
      <c r="I12" s="31" t="s">
        <v>121</v>
      </c>
      <c r="J12" s="26"/>
    </row>
    <row r="13" spans="1:10" ht="12.75" customHeight="1">
      <c r="A13" s="28"/>
      <c r="B13" s="29">
        <f>COUNTA(B8:B12)</f>
        <v>5</v>
      </c>
      <c r="C13" s="29"/>
      <c r="D13" s="29"/>
      <c r="E13" s="29"/>
      <c r="F13" s="29">
        <f>COUNTIF(F8:F12,"&gt;0")</f>
        <v>5</v>
      </c>
      <c r="G13" s="29"/>
      <c r="H13" s="28"/>
      <c r="I13" s="28"/>
      <c r="J13" s="28"/>
    </row>
    <row r="14" spans="1:10" ht="12.75" customHeight="1">
      <c r="A14" s="28"/>
      <c r="B14" s="29"/>
      <c r="C14" s="29"/>
      <c r="D14" s="29"/>
      <c r="E14" s="29"/>
      <c r="F14" s="29"/>
      <c r="G14" s="29"/>
      <c r="H14" s="28"/>
      <c r="I14" s="28"/>
      <c r="J14" s="28"/>
    </row>
    <row r="15" spans="1:10" ht="12.75" customHeight="1">
      <c r="A15" s="93" t="s">
        <v>179</v>
      </c>
      <c r="B15" s="31" t="s">
        <v>124</v>
      </c>
      <c r="C15" s="31" t="s">
        <v>125</v>
      </c>
      <c r="D15" s="31">
        <v>153</v>
      </c>
      <c r="E15" s="31" t="s">
        <v>120</v>
      </c>
      <c r="F15" s="31">
        <v>2</v>
      </c>
      <c r="G15" s="31" t="s">
        <v>121</v>
      </c>
      <c r="H15" s="31">
        <v>0</v>
      </c>
      <c r="I15" s="31" t="s">
        <v>121</v>
      </c>
      <c r="J15" s="26"/>
    </row>
    <row r="16" spans="1:10" ht="12.75" customHeight="1">
      <c r="A16" s="28"/>
      <c r="B16" s="29">
        <f>COUNTA(B15:B15)</f>
        <v>1</v>
      </c>
      <c r="C16" s="29"/>
      <c r="D16" s="29"/>
      <c r="E16" s="29"/>
      <c r="F16" s="29">
        <f>COUNTIF(F14:F15,"&gt;0")</f>
        <v>1</v>
      </c>
      <c r="G16" s="29"/>
      <c r="H16" s="28"/>
      <c r="I16" s="28"/>
      <c r="J16" s="28"/>
    </row>
    <row r="17" spans="1:10" ht="12.75" customHeight="1">
      <c r="A17" s="28"/>
      <c r="B17" s="29"/>
      <c r="C17" s="29"/>
      <c r="D17" s="29"/>
      <c r="E17" s="29"/>
      <c r="F17" s="29"/>
      <c r="G17" s="29"/>
      <c r="H17" s="28"/>
      <c r="I17" s="28"/>
      <c r="J17" s="28"/>
    </row>
    <row r="18" spans="1:10" ht="12.75" customHeight="1">
      <c r="A18" s="28" t="s">
        <v>162</v>
      </c>
      <c r="B18" s="28" t="s">
        <v>130</v>
      </c>
      <c r="C18" s="28" t="s">
        <v>131</v>
      </c>
      <c r="D18" s="28">
        <v>153</v>
      </c>
      <c r="E18" s="28" t="s">
        <v>120</v>
      </c>
      <c r="F18" s="28">
        <v>2</v>
      </c>
      <c r="G18" s="28" t="s">
        <v>121</v>
      </c>
      <c r="H18" s="28">
        <v>0</v>
      </c>
      <c r="I18" s="28" t="s">
        <v>121</v>
      </c>
      <c r="J18" s="26"/>
    </row>
    <row r="19" spans="1:10" ht="12.75" customHeight="1">
      <c r="A19" s="28" t="s">
        <v>162</v>
      </c>
      <c r="B19" s="28" t="s">
        <v>132</v>
      </c>
      <c r="C19" s="28" t="s">
        <v>133</v>
      </c>
      <c r="D19" s="28">
        <v>153</v>
      </c>
      <c r="E19" s="28" t="s">
        <v>120</v>
      </c>
      <c r="F19" s="28">
        <v>2</v>
      </c>
      <c r="G19" s="28" t="s">
        <v>121</v>
      </c>
      <c r="H19" s="28">
        <v>0</v>
      </c>
      <c r="I19" s="28" t="s">
        <v>121</v>
      </c>
      <c r="J19" s="26"/>
    </row>
    <row r="20" spans="1:10" ht="17.25" customHeight="1">
      <c r="A20" s="28" t="s">
        <v>162</v>
      </c>
      <c r="B20" s="28" t="s">
        <v>134</v>
      </c>
      <c r="C20" s="28" t="s">
        <v>135</v>
      </c>
      <c r="D20" s="28">
        <v>153</v>
      </c>
      <c r="E20" s="28" t="s">
        <v>120</v>
      </c>
      <c r="F20" s="28">
        <v>2</v>
      </c>
      <c r="G20" s="28" t="s">
        <v>121</v>
      </c>
      <c r="H20" s="28">
        <v>0</v>
      </c>
      <c r="I20" s="28" t="s">
        <v>121</v>
      </c>
      <c r="J20" s="26"/>
    </row>
    <row r="21" spans="1:10" ht="12.75" customHeight="1">
      <c r="A21" s="28" t="s">
        <v>162</v>
      </c>
      <c r="B21" s="28" t="s">
        <v>136</v>
      </c>
      <c r="C21" s="28" t="s">
        <v>137</v>
      </c>
      <c r="D21" s="28">
        <v>153</v>
      </c>
      <c r="E21" s="28" t="s">
        <v>120</v>
      </c>
      <c r="F21" s="28">
        <v>2</v>
      </c>
      <c r="G21" s="28" t="s">
        <v>121</v>
      </c>
      <c r="H21" s="28">
        <v>0</v>
      </c>
      <c r="I21" s="28" t="s">
        <v>121</v>
      </c>
      <c r="J21" s="26"/>
    </row>
    <row r="22" spans="1:10" ht="12.75" customHeight="1">
      <c r="A22" s="31" t="s">
        <v>162</v>
      </c>
      <c r="B22" s="31" t="s">
        <v>163</v>
      </c>
      <c r="C22" s="31" t="s">
        <v>164</v>
      </c>
      <c r="D22" s="31">
        <v>153</v>
      </c>
      <c r="E22" s="31" t="s">
        <v>120</v>
      </c>
      <c r="F22" s="31">
        <v>2</v>
      </c>
      <c r="G22" s="31" t="s">
        <v>121</v>
      </c>
      <c r="H22" s="31">
        <v>0</v>
      </c>
      <c r="I22" s="31" t="s">
        <v>121</v>
      </c>
      <c r="J22" s="26"/>
    </row>
    <row r="23" spans="1:10" ht="12.75" customHeight="1">
      <c r="A23" s="28"/>
      <c r="B23" s="29">
        <f>COUNTA(B18:B22)</f>
        <v>5</v>
      </c>
      <c r="C23" s="29"/>
      <c r="D23" s="29"/>
      <c r="E23" s="29"/>
      <c r="F23" s="29">
        <f>COUNTIF(F17:F22,"&gt;0")</f>
        <v>5</v>
      </c>
      <c r="G23" s="29"/>
      <c r="H23" s="28"/>
      <c r="I23" s="28"/>
      <c r="J23" s="28"/>
    </row>
    <row r="24" spans="1:10" ht="12.75" customHeight="1">
      <c r="A24" s="28"/>
      <c r="B24" s="29"/>
      <c r="C24" s="29"/>
      <c r="D24" s="29"/>
      <c r="E24" s="29"/>
      <c r="F24" s="29"/>
      <c r="G24" s="29"/>
      <c r="H24" s="28"/>
      <c r="I24" s="28"/>
      <c r="J24" s="28"/>
    </row>
    <row r="25" spans="1:10" ht="12.75" customHeight="1">
      <c r="A25" s="28" t="s">
        <v>165</v>
      </c>
      <c r="B25" s="28" t="s">
        <v>166</v>
      </c>
      <c r="C25" s="28" t="s">
        <v>167</v>
      </c>
      <c r="D25" s="28">
        <v>153</v>
      </c>
      <c r="E25" s="28" t="s">
        <v>120</v>
      </c>
      <c r="F25" s="28">
        <v>1</v>
      </c>
      <c r="G25" s="28" t="s">
        <v>106</v>
      </c>
      <c r="H25" s="28">
        <v>0</v>
      </c>
      <c r="I25" s="28" t="s">
        <v>106</v>
      </c>
      <c r="J25" s="26"/>
    </row>
    <row r="26" spans="1:10" ht="12.75" customHeight="1">
      <c r="A26" s="28" t="s">
        <v>165</v>
      </c>
      <c r="B26" s="28" t="s">
        <v>142</v>
      </c>
      <c r="C26" s="28" t="s">
        <v>143</v>
      </c>
      <c r="D26" s="28">
        <v>153</v>
      </c>
      <c r="E26" s="28" t="s">
        <v>120</v>
      </c>
      <c r="F26" s="28">
        <v>1</v>
      </c>
      <c r="G26" s="28" t="s">
        <v>106</v>
      </c>
      <c r="H26" s="28">
        <v>0</v>
      </c>
      <c r="I26" s="28" t="s">
        <v>106</v>
      </c>
      <c r="J26" s="26"/>
    </row>
    <row r="27" spans="1:10" ht="12.75" customHeight="1">
      <c r="A27" s="28" t="s">
        <v>165</v>
      </c>
      <c r="B27" s="28" t="s">
        <v>144</v>
      </c>
      <c r="C27" s="28" t="s">
        <v>145</v>
      </c>
      <c r="D27" s="28">
        <v>153</v>
      </c>
      <c r="E27" s="28" t="s">
        <v>120</v>
      </c>
      <c r="F27" s="28">
        <v>2</v>
      </c>
      <c r="G27" s="28" t="s">
        <v>121</v>
      </c>
      <c r="H27" s="28">
        <v>0</v>
      </c>
      <c r="I27" s="28" t="s">
        <v>121</v>
      </c>
      <c r="J27" s="26"/>
    </row>
    <row r="28" spans="1:10" ht="12.75" customHeight="1">
      <c r="A28" s="28" t="s">
        <v>165</v>
      </c>
      <c r="B28" s="28" t="s">
        <v>146</v>
      </c>
      <c r="C28" s="28" t="s">
        <v>147</v>
      </c>
      <c r="D28" s="28">
        <v>153</v>
      </c>
      <c r="E28" s="28" t="s">
        <v>120</v>
      </c>
      <c r="F28" s="28">
        <v>1</v>
      </c>
      <c r="G28" s="28" t="s">
        <v>106</v>
      </c>
      <c r="H28" s="28">
        <v>0</v>
      </c>
      <c r="I28" s="28" t="s">
        <v>106</v>
      </c>
      <c r="J28" s="26"/>
    </row>
    <row r="29" spans="1:10" ht="18" customHeight="1">
      <c r="A29" s="28" t="s">
        <v>165</v>
      </c>
      <c r="B29" s="28" t="s">
        <v>148</v>
      </c>
      <c r="C29" s="28" t="s">
        <v>149</v>
      </c>
      <c r="D29" s="28">
        <v>153</v>
      </c>
      <c r="E29" s="28" t="s">
        <v>120</v>
      </c>
      <c r="F29" s="28">
        <v>1</v>
      </c>
      <c r="G29" s="28" t="s">
        <v>106</v>
      </c>
      <c r="H29" s="28">
        <v>0</v>
      </c>
      <c r="I29" s="28" t="s">
        <v>106</v>
      </c>
      <c r="J29" s="26"/>
    </row>
    <row r="30" spans="1:10" ht="12.75" customHeight="1">
      <c r="A30" s="28" t="s">
        <v>165</v>
      </c>
      <c r="B30" s="28" t="s">
        <v>156</v>
      </c>
      <c r="C30" s="28" t="s">
        <v>157</v>
      </c>
      <c r="D30" s="28">
        <v>153</v>
      </c>
      <c r="E30" s="28" t="s">
        <v>120</v>
      </c>
      <c r="F30" s="28">
        <v>1</v>
      </c>
      <c r="G30" s="28" t="s">
        <v>106</v>
      </c>
      <c r="H30" s="28">
        <v>0</v>
      </c>
      <c r="I30" s="28" t="s">
        <v>106</v>
      </c>
      <c r="J30" s="26"/>
    </row>
    <row r="31" spans="1:10" ht="12.75" customHeight="1">
      <c r="A31" s="28" t="s">
        <v>165</v>
      </c>
      <c r="B31" s="28" t="s">
        <v>168</v>
      </c>
      <c r="C31" s="28" t="s">
        <v>169</v>
      </c>
      <c r="D31" s="28">
        <v>153</v>
      </c>
      <c r="E31" s="28" t="s">
        <v>120</v>
      </c>
      <c r="F31" s="28">
        <v>1</v>
      </c>
      <c r="G31" s="28" t="s">
        <v>106</v>
      </c>
      <c r="H31" s="28">
        <v>0</v>
      </c>
      <c r="I31" s="28" t="s">
        <v>106</v>
      </c>
      <c r="J31" s="26"/>
    </row>
    <row r="32" spans="1:10" ht="12.75" customHeight="1">
      <c r="A32" s="31" t="s">
        <v>165</v>
      </c>
      <c r="B32" s="31" t="s">
        <v>170</v>
      </c>
      <c r="C32" s="31" t="s">
        <v>171</v>
      </c>
      <c r="D32" s="31">
        <v>153</v>
      </c>
      <c r="E32" s="31" t="s">
        <v>120</v>
      </c>
      <c r="F32" s="31">
        <v>1</v>
      </c>
      <c r="G32" s="31" t="s">
        <v>106</v>
      </c>
      <c r="H32" s="31">
        <v>0</v>
      </c>
      <c r="I32" s="31" t="s">
        <v>106</v>
      </c>
      <c r="J32" s="26"/>
    </row>
    <row r="33" spans="1:10" ht="12.75" customHeight="1">
      <c r="A33" s="28"/>
      <c r="B33" s="29">
        <f>COUNTA(B25:B32)</f>
        <v>8</v>
      </c>
      <c r="C33" s="29"/>
      <c r="D33" s="29"/>
      <c r="E33" s="29"/>
      <c r="F33" s="29">
        <f>COUNTIF(F25:F32,"&gt;0")</f>
        <v>8</v>
      </c>
      <c r="G33" s="29"/>
      <c r="H33" s="28"/>
      <c r="I33" s="28"/>
      <c r="J33" s="28"/>
    </row>
    <row r="34" spans="1:10" ht="12.75" customHeight="1">
      <c r="A34" s="69" t="s">
        <v>176</v>
      </c>
      <c r="B34" s="28"/>
      <c r="C34" s="28"/>
      <c r="D34" s="28"/>
      <c r="E34" s="69" t="s">
        <v>178</v>
      </c>
      <c r="F34" s="28"/>
      <c r="G34" s="28"/>
      <c r="H34" s="28"/>
      <c r="I34" s="28"/>
      <c r="J34" s="28"/>
    </row>
    <row r="35" spans="1:6" ht="12.75">
      <c r="A35" s="69" t="s">
        <v>177</v>
      </c>
      <c r="B35" s="69">
        <f>B6+B13+B16+B23+B33</f>
        <v>23</v>
      </c>
      <c r="E35" s="69" t="s">
        <v>177</v>
      </c>
      <c r="F35" s="69">
        <f>F6+F13+F16+F23+F33</f>
        <v>23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2009 Swimming Season
South Carolina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12" t="s">
        <v>112</v>
      </c>
      <c r="C1" s="112"/>
      <c r="F1" s="113" t="s">
        <v>118</v>
      </c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s="23" customFormat="1" ht="39" customHeight="1">
      <c r="A2" s="25" t="s">
        <v>45</v>
      </c>
      <c r="B2" s="25" t="s">
        <v>46</v>
      </c>
      <c r="C2" s="25" t="s">
        <v>47</v>
      </c>
      <c r="D2" s="85" t="s">
        <v>89</v>
      </c>
      <c r="E2" s="85" t="s">
        <v>90</v>
      </c>
      <c r="F2" s="85" t="s">
        <v>113</v>
      </c>
      <c r="G2" s="85" t="s">
        <v>99</v>
      </c>
      <c r="H2" s="86" t="s">
        <v>119</v>
      </c>
      <c r="I2" s="85" t="s">
        <v>114</v>
      </c>
      <c r="J2" s="85" t="s">
        <v>115</v>
      </c>
      <c r="K2" s="85" t="s">
        <v>116</v>
      </c>
      <c r="L2" s="85" t="s">
        <v>71</v>
      </c>
      <c r="M2" s="85" t="s">
        <v>117</v>
      </c>
      <c r="N2" s="85" t="s">
        <v>82</v>
      </c>
      <c r="O2" s="85" t="s">
        <v>81</v>
      </c>
      <c r="P2" s="85" t="s">
        <v>83</v>
      </c>
      <c r="Q2" s="85" t="s">
        <v>53</v>
      </c>
      <c r="R2" s="85" t="s">
        <v>84</v>
      </c>
    </row>
    <row r="3" spans="1:18" s="23" customFormat="1" ht="12.75" customHeight="1">
      <c r="A3" s="28" t="s">
        <v>180</v>
      </c>
      <c r="B3" s="28" t="s">
        <v>128</v>
      </c>
      <c r="C3" s="28" t="s">
        <v>129</v>
      </c>
      <c r="D3" s="28" t="s">
        <v>96</v>
      </c>
      <c r="E3" s="28" t="s">
        <v>173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s="23" customFormat="1" ht="12.75" customHeight="1">
      <c r="A4" s="28" t="s">
        <v>180</v>
      </c>
      <c r="B4" s="28" t="s">
        <v>138</v>
      </c>
      <c r="C4" s="28" t="s">
        <v>139</v>
      </c>
      <c r="D4" s="28" t="s">
        <v>96</v>
      </c>
      <c r="E4" s="28" t="s">
        <v>173</v>
      </c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</row>
    <row r="5" spans="1:18" s="23" customFormat="1" ht="12.75" customHeight="1">
      <c r="A5" s="28" t="s">
        <v>180</v>
      </c>
      <c r="B5" s="28" t="s">
        <v>140</v>
      </c>
      <c r="C5" s="28" t="s">
        <v>141</v>
      </c>
      <c r="D5" s="28" t="s">
        <v>96</v>
      </c>
      <c r="E5" s="28" t="s">
        <v>173</v>
      </c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23" customFormat="1" ht="12.75" customHeight="1">
      <c r="A6" s="31" t="s">
        <v>180</v>
      </c>
      <c r="B6" s="31" t="s">
        <v>150</v>
      </c>
      <c r="C6" s="31" t="s">
        <v>151</v>
      </c>
      <c r="D6" s="31" t="s">
        <v>96</v>
      </c>
      <c r="E6" s="31" t="s">
        <v>173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2.75">
      <c r="A7" s="28"/>
      <c r="B7" s="29">
        <f>COUNTA(B3:B6)</f>
        <v>4</v>
      </c>
      <c r="C7" s="52"/>
      <c r="D7" s="29">
        <f aca="true" t="shared" si="0" ref="D7:R7">COUNTIF(D3:D6,"Yes")</f>
        <v>4</v>
      </c>
      <c r="E7" s="29">
        <f t="shared" si="0"/>
        <v>0</v>
      </c>
      <c r="F7" s="29">
        <f t="shared" si="0"/>
        <v>0</v>
      </c>
      <c r="G7" s="29">
        <f t="shared" si="0"/>
        <v>0</v>
      </c>
      <c r="H7" s="29">
        <f t="shared" si="0"/>
        <v>0</v>
      </c>
      <c r="I7" s="29">
        <f t="shared" si="0"/>
        <v>0</v>
      </c>
      <c r="J7" s="29">
        <f t="shared" si="0"/>
        <v>0</v>
      </c>
      <c r="K7" s="29">
        <f t="shared" si="0"/>
        <v>0</v>
      </c>
      <c r="L7" s="29">
        <f t="shared" si="0"/>
        <v>0</v>
      </c>
      <c r="M7" s="29">
        <f t="shared" si="0"/>
        <v>0</v>
      </c>
      <c r="N7" s="29">
        <f t="shared" si="0"/>
        <v>0</v>
      </c>
      <c r="O7" s="29">
        <f t="shared" si="0"/>
        <v>0</v>
      </c>
      <c r="P7" s="29">
        <f t="shared" si="0"/>
        <v>0</v>
      </c>
      <c r="Q7" s="29">
        <f t="shared" si="0"/>
        <v>0</v>
      </c>
      <c r="R7" s="29">
        <f t="shared" si="0"/>
        <v>0</v>
      </c>
    </row>
    <row r="8" spans="1:18" ht="12.75">
      <c r="A8" s="28"/>
      <c r="B8" s="28"/>
      <c r="C8" s="28"/>
      <c r="D8" s="28"/>
      <c r="E8" s="28"/>
      <c r="F8" s="28"/>
      <c r="G8" s="4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1:18" ht="12.75">
      <c r="A9" s="28" t="s">
        <v>123</v>
      </c>
      <c r="B9" s="28" t="s">
        <v>126</v>
      </c>
      <c r="C9" s="28" t="s">
        <v>127</v>
      </c>
      <c r="D9" s="95" t="s">
        <v>96</v>
      </c>
      <c r="E9" s="95" t="s">
        <v>173</v>
      </c>
      <c r="F9" s="95"/>
      <c r="G9" s="95"/>
      <c r="H9" s="95"/>
      <c r="I9" s="95"/>
      <c r="J9" s="28"/>
      <c r="K9" s="28"/>
      <c r="L9" s="28"/>
      <c r="M9" s="28"/>
      <c r="N9" s="28"/>
      <c r="O9" s="28"/>
      <c r="P9" s="28"/>
      <c r="Q9" s="28"/>
      <c r="R9" s="28"/>
    </row>
    <row r="10" spans="1:18" ht="12.75">
      <c r="A10" s="28" t="s">
        <v>123</v>
      </c>
      <c r="B10" s="28" t="s">
        <v>152</v>
      </c>
      <c r="C10" s="28" t="s">
        <v>153</v>
      </c>
      <c r="D10" s="95" t="s">
        <v>96</v>
      </c>
      <c r="E10" s="95" t="s">
        <v>173</v>
      </c>
      <c r="F10" s="95"/>
      <c r="G10" s="95"/>
      <c r="H10" s="95"/>
      <c r="I10" s="95"/>
      <c r="J10" s="28"/>
      <c r="K10" s="28"/>
      <c r="L10" s="28"/>
      <c r="M10" s="28"/>
      <c r="N10" s="28"/>
      <c r="O10" s="28"/>
      <c r="P10" s="28"/>
      <c r="Q10" s="28"/>
      <c r="R10" s="28"/>
    </row>
    <row r="11" spans="1:18" ht="12.75">
      <c r="A11" s="28" t="s">
        <v>123</v>
      </c>
      <c r="B11" s="28" t="s">
        <v>154</v>
      </c>
      <c r="C11" s="28" t="s">
        <v>155</v>
      </c>
      <c r="D11" s="95" t="s">
        <v>96</v>
      </c>
      <c r="E11" s="95" t="s">
        <v>173</v>
      </c>
      <c r="F11" s="95"/>
      <c r="G11" s="95"/>
      <c r="H11" s="95"/>
      <c r="I11" s="95"/>
      <c r="J11" s="28"/>
      <c r="K11" s="28"/>
      <c r="L11" s="28"/>
      <c r="M11" s="28"/>
      <c r="N11" s="28"/>
      <c r="O11" s="28"/>
      <c r="P11" s="28"/>
      <c r="Q11" s="28"/>
      <c r="R11" s="28"/>
    </row>
    <row r="12" spans="1:18" ht="12.75">
      <c r="A12" s="28" t="s">
        <v>123</v>
      </c>
      <c r="B12" s="28" t="s">
        <v>158</v>
      </c>
      <c r="C12" s="28" t="s">
        <v>159</v>
      </c>
      <c r="D12" s="95" t="s">
        <v>96</v>
      </c>
      <c r="E12" s="95" t="s">
        <v>173</v>
      </c>
      <c r="F12" s="95"/>
      <c r="G12" s="95"/>
      <c r="H12" s="95"/>
      <c r="I12" s="95"/>
      <c r="J12" s="28"/>
      <c r="K12" s="28"/>
      <c r="L12" s="28"/>
      <c r="M12" s="28"/>
      <c r="N12" s="28"/>
      <c r="O12" s="28"/>
      <c r="P12" s="28"/>
      <c r="Q12" s="28"/>
      <c r="R12" s="28"/>
    </row>
    <row r="13" spans="1:18" ht="12.75">
      <c r="A13" s="31" t="s">
        <v>123</v>
      </c>
      <c r="B13" s="31" t="s">
        <v>160</v>
      </c>
      <c r="C13" s="31" t="s">
        <v>161</v>
      </c>
      <c r="D13" s="96" t="s">
        <v>96</v>
      </c>
      <c r="E13" s="96" t="s">
        <v>173</v>
      </c>
      <c r="F13" s="96"/>
      <c r="G13" s="96"/>
      <c r="H13" s="96"/>
      <c r="I13" s="96"/>
      <c r="J13" s="31"/>
      <c r="K13" s="31"/>
      <c r="L13" s="31"/>
      <c r="M13" s="31"/>
      <c r="N13" s="31"/>
      <c r="O13" s="31"/>
      <c r="P13" s="31"/>
      <c r="Q13" s="31"/>
      <c r="R13" s="31"/>
    </row>
    <row r="14" spans="1:18" ht="12.75">
      <c r="A14" s="28" t="s">
        <v>172</v>
      </c>
      <c r="B14" s="29">
        <f>COUNTA(B9:B13)</f>
        <v>5</v>
      </c>
      <c r="C14" s="52"/>
      <c r="D14" s="67">
        <f aca="true" t="shared" si="1" ref="D14:R14">COUNTIF(D9:D13,"Yes")</f>
        <v>5</v>
      </c>
      <c r="E14" s="67">
        <f t="shared" si="1"/>
        <v>0</v>
      </c>
      <c r="F14" s="29">
        <f t="shared" si="1"/>
        <v>0</v>
      </c>
      <c r="G14" s="29">
        <f t="shared" si="1"/>
        <v>0</v>
      </c>
      <c r="H14" s="29">
        <f t="shared" si="1"/>
        <v>0</v>
      </c>
      <c r="I14" s="29">
        <f t="shared" si="1"/>
        <v>0</v>
      </c>
      <c r="J14" s="29">
        <f t="shared" si="1"/>
        <v>0</v>
      </c>
      <c r="K14" s="29">
        <f t="shared" si="1"/>
        <v>0</v>
      </c>
      <c r="L14" s="29">
        <f t="shared" si="1"/>
        <v>0</v>
      </c>
      <c r="M14" s="29">
        <f t="shared" si="1"/>
        <v>0</v>
      </c>
      <c r="N14" s="29">
        <f t="shared" si="1"/>
        <v>0</v>
      </c>
      <c r="O14" s="29">
        <f t="shared" si="1"/>
        <v>0</v>
      </c>
      <c r="P14" s="29">
        <f t="shared" si="1"/>
        <v>0</v>
      </c>
      <c r="Q14" s="29">
        <f t="shared" si="1"/>
        <v>0</v>
      </c>
      <c r="R14" s="29">
        <f t="shared" si="1"/>
        <v>0</v>
      </c>
    </row>
    <row r="15" spans="1:18" ht="12.75">
      <c r="A15" s="28"/>
      <c r="B15" s="29"/>
      <c r="C15" s="5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</row>
    <row r="16" spans="1:18" ht="12.75">
      <c r="A16" s="93" t="s">
        <v>179</v>
      </c>
      <c r="B16" s="31" t="s">
        <v>124</v>
      </c>
      <c r="C16" s="31" t="s">
        <v>125</v>
      </c>
      <c r="D16" s="31" t="s">
        <v>96</v>
      </c>
      <c r="E16" s="31" t="s">
        <v>173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ht="12.75">
      <c r="A17" s="28" t="s">
        <v>172</v>
      </c>
      <c r="B17" s="29">
        <f>COUNTA(B16:B16)</f>
        <v>1</v>
      </c>
      <c r="C17" s="52"/>
      <c r="D17" s="67">
        <f aca="true" t="shared" si="2" ref="D17:R17">COUNTIF(D16:D16,"Yes")</f>
        <v>1</v>
      </c>
      <c r="E17" s="67">
        <f t="shared" si="2"/>
        <v>0</v>
      </c>
      <c r="F17" s="29">
        <f t="shared" si="2"/>
        <v>0</v>
      </c>
      <c r="G17" s="29">
        <f t="shared" si="2"/>
        <v>0</v>
      </c>
      <c r="H17" s="29">
        <f t="shared" si="2"/>
        <v>0</v>
      </c>
      <c r="I17" s="29">
        <f t="shared" si="2"/>
        <v>0</v>
      </c>
      <c r="J17" s="29">
        <f t="shared" si="2"/>
        <v>0</v>
      </c>
      <c r="K17" s="29">
        <f t="shared" si="2"/>
        <v>0</v>
      </c>
      <c r="L17" s="29">
        <f t="shared" si="2"/>
        <v>0</v>
      </c>
      <c r="M17" s="29">
        <f t="shared" si="2"/>
        <v>0</v>
      </c>
      <c r="N17" s="29">
        <f t="shared" si="2"/>
        <v>0</v>
      </c>
      <c r="O17" s="29">
        <f t="shared" si="2"/>
        <v>0</v>
      </c>
      <c r="P17" s="29">
        <f t="shared" si="2"/>
        <v>0</v>
      </c>
      <c r="Q17" s="29">
        <f t="shared" si="2"/>
        <v>0</v>
      </c>
      <c r="R17" s="29">
        <f t="shared" si="2"/>
        <v>0</v>
      </c>
    </row>
    <row r="18" spans="1:18" ht="12.75">
      <c r="A18" s="28"/>
      <c r="B18" s="29"/>
      <c r="C18" s="52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ht="18">
      <c r="A19" s="28" t="s">
        <v>162</v>
      </c>
      <c r="B19" s="28" t="s">
        <v>130</v>
      </c>
      <c r="C19" s="28" t="s">
        <v>131</v>
      </c>
      <c r="D19" s="28" t="s">
        <v>96</v>
      </c>
      <c r="E19" s="28" t="s">
        <v>173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ht="18">
      <c r="A20" s="28" t="s">
        <v>162</v>
      </c>
      <c r="B20" s="28" t="s">
        <v>132</v>
      </c>
      <c r="C20" s="28" t="s">
        <v>133</v>
      </c>
      <c r="D20" s="28" t="s">
        <v>96</v>
      </c>
      <c r="E20" s="28" t="s">
        <v>173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</row>
    <row r="21" spans="1:18" ht="18">
      <c r="A21" s="28" t="s">
        <v>162</v>
      </c>
      <c r="B21" s="28" t="s">
        <v>134</v>
      </c>
      <c r="C21" s="28" t="s">
        <v>135</v>
      </c>
      <c r="D21" s="28" t="s">
        <v>96</v>
      </c>
      <c r="E21" s="28" t="s">
        <v>173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</row>
    <row r="22" spans="1:18" ht="18">
      <c r="A22" s="28" t="s">
        <v>162</v>
      </c>
      <c r="B22" s="28" t="s">
        <v>136</v>
      </c>
      <c r="C22" s="28" t="s">
        <v>137</v>
      </c>
      <c r="D22" s="28" t="s">
        <v>96</v>
      </c>
      <c r="E22" s="28" t="s">
        <v>173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</row>
    <row r="23" spans="1:18" ht="12.75">
      <c r="A23" s="31" t="s">
        <v>162</v>
      </c>
      <c r="B23" s="31" t="s">
        <v>163</v>
      </c>
      <c r="C23" s="31" t="s">
        <v>164</v>
      </c>
      <c r="D23" s="31" t="s">
        <v>96</v>
      </c>
      <c r="E23" s="31" t="s">
        <v>173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ht="12.75">
      <c r="A24" s="28" t="s">
        <v>172</v>
      </c>
      <c r="B24" s="29">
        <f>COUNTA(B19:B23)</f>
        <v>5</v>
      </c>
      <c r="C24" s="52"/>
      <c r="D24" s="67">
        <f aca="true" t="shared" si="3" ref="D24:R24">COUNTIF(D19:D23,"Yes")</f>
        <v>5</v>
      </c>
      <c r="E24" s="67">
        <f t="shared" si="3"/>
        <v>0</v>
      </c>
      <c r="F24" s="29">
        <f t="shared" si="3"/>
        <v>0</v>
      </c>
      <c r="G24" s="29">
        <f t="shared" si="3"/>
        <v>0</v>
      </c>
      <c r="H24" s="29">
        <f t="shared" si="3"/>
        <v>0</v>
      </c>
      <c r="I24" s="29">
        <f t="shared" si="3"/>
        <v>0</v>
      </c>
      <c r="J24" s="29">
        <f t="shared" si="3"/>
        <v>0</v>
      </c>
      <c r="K24" s="29">
        <f t="shared" si="3"/>
        <v>0</v>
      </c>
      <c r="L24" s="29">
        <f t="shared" si="3"/>
        <v>0</v>
      </c>
      <c r="M24" s="29">
        <f t="shared" si="3"/>
        <v>0</v>
      </c>
      <c r="N24" s="29">
        <f t="shared" si="3"/>
        <v>0</v>
      </c>
      <c r="O24" s="29">
        <f t="shared" si="3"/>
        <v>0</v>
      </c>
      <c r="P24" s="29">
        <f t="shared" si="3"/>
        <v>0</v>
      </c>
      <c r="Q24" s="29">
        <f t="shared" si="3"/>
        <v>0</v>
      </c>
      <c r="R24" s="29">
        <f t="shared" si="3"/>
        <v>0</v>
      </c>
    </row>
    <row r="25" spans="1:18" ht="12.75">
      <c r="A25" s="28"/>
      <c r="B25" s="29"/>
      <c r="C25" s="52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18" ht="12.75">
      <c r="A26" s="28" t="s">
        <v>165</v>
      </c>
      <c r="B26" s="28" t="s">
        <v>166</v>
      </c>
      <c r="C26" s="28" t="s">
        <v>167</v>
      </c>
      <c r="D26" s="95" t="s">
        <v>96</v>
      </c>
      <c r="E26" s="95" t="s">
        <v>173</v>
      </c>
      <c r="F26" s="95"/>
      <c r="G26" s="95" t="s">
        <v>96</v>
      </c>
      <c r="H26" s="95"/>
      <c r="I26" s="28"/>
      <c r="J26" s="28"/>
      <c r="K26" s="28"/>
      <c r="L26" s="28"/>
      <c r="M26" s="28"/>
      <c r="N26" s="28"/>
      <c r="O26" s="28"/>
      <c r="P26" s="28"/>
      <c r="Q26" s="28"/>
      <c r="R26" s="28"/>
    </row>
    <row r="27" spans="1:18" ht="18">
      <c r="A27" s="28" t="s">
        <v>165</v>
      </c>
      <c r="B27" s="28" t="s">
        <v>142</v>
      </c>
      <c r="C27" s="28" t="s">
        <v>143</v>
      </c>
      <c r="D27" s="95" t="s">
        <v>96</v>
      </c>
      <c r="E27" s="95" t="s">
        <v>173</v>
      </c>
      <c r="F27" s="95"/>
      <c r="G27" s="95" t="s">
        <v>96</v>
      </c>
      <c r="H27" s="95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ht="18">
      <c r="A28" s="28" t="s">
        <v>165</v>
      </c>
      <c r="B28" s="28" t="s">
        <v>144</v>
      </c>
      <c r="C28" s="28" t="s">
        <v>145</v>
      </c>
      <c r="D28" s="95" t="s">
        <v>96</v>
      </c>
      <c r="E28" s="95" t="s">
        <v>173</v>
      </c>
      <c r="F28" s="95"/>
      <c r="G28" s="95"/>
      <c r="H28" s="95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ht="18">
      <c r="A29" s="28" t="s">
        <v>165</v>
      </c>
      <c r="B29" s="28" t="s">
        <v>146</v>
      </c>
      <c r="C29" s="28" t="s">
        <v>147</v>
      </c>
      <c r="D29" s="95" t="s">
        <v>96</v>
      </c>
      <c r="E29" s="95" t="s">
        <v>96</v>
      </c>
      <c r="F29" s="95"/>
      <c r="G29" s="95" t="s">
        <v>96</v>
      </c>
      <c r="H29" s="95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ht="27">
      <c r="A30" s="28" t="s">
        <v>165</v>
      </c>
      <c r="B30" s="28" t="s">
        <v>148</v>
      </c>
      <c r="C30" s="28" t="s">
        <v>149</v>
      </c>
      <c r="D30" s="95" t="s">
        <v>96</v>
      </c>
      <c r="E30" s="95" t="s">
        <v>96</v>
      </c>
      <c r="F30" s="95"/>
      <c r="G30" s="95" t="s">
        <v>96</v>
      </c>
      <c r="H30" s="95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ht="12.75">
      <c r="A31" s="28" t="s">
        <v>165</v>
      </c>
      <c r="B31" s="28" t="s">
        <v>156</v>
      </c>
      <c r="C31" s="28" t="s">
        <v>157</v>
      </c>
      <c r="D31" s="95" t="s">
        <v>96</v>
      </c>
      <c r="E31" s="95" t="s">
        <v>173</v>
      </c>
      <c r="F31" s="95"/>
      <c r="G31" s="95"/>
      <c r="H31" s="95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ht="12.75">
      <c r="A32" s="28" t="s">
        <v>165</v>
      </c>
      <c r="B32" s="28" t="s">
        <v>168</v>
      </c>
      <c r="C32" s="28" t="s">
        <v>169</v>
      </c>
      <c r="D32" s="95" t="s">
        <v>96</v>
      </c>
      <c r="E32" s="95" t="s">
        <v>96</v>
      </c>
      <c r="F32" s="95"/>
      <c r="G32" s="95" t="s">
        <v>96</v>
      </c>
      <c r="H32" s="95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ht="12.75">
      <c r="A33" s="31" t="s">
        <v>165</v>
      </c>
      <c r="B33" s="31" t="s">
        <v>170</v>
      </c>
      <c r="C33" s="31" t="s">
        <v>171</v>
      </c>
      <c r="D33" s="96" t="s">
        <v>96</v>
      </c>
      <c r="E33" s="96" t="s">
        <v>96</v>
      </c>
      <c r="F33" s="96"/>
      <c r="G33" s="96" t="s">
        <v>96</v>
      </c>
      <c r="H33" s="96"/>
      <c r="I33" s="31"/>
      <c r="J33" s="31"/>
      <c r="K33" s="31"/>
      <c r="L33" s="31"/>
      <c r="M33" s="31"/>
      <c r="N33" s="31"/>
      <c r="O33" s="31"/>
      <c r="P33" s="31"/>
      <c r="Q33" s="31" t="s">
        <v>96</v>
      </c>
      <c r="R33" s="31"/>
    </row>
    <row r="34" spans="1:18" ht="12.75">
      <c r="A34" s="28" t="s">
        <v>172</v>
      </c>
      <c r="B34" s="29">
        <f>COUNTA(B26:B33)</f>
        <v>8</v>
      </c>
      <c r="C34" s="52"/>
      <c r="D34" s="67">
        <f aca="true" t="shared" si="4" ref="D34:R34">COUNTIF(D26:D33,"Yes")</f>
        <v>8</v>
      </c>
      <c r="E34" s="67">
        <f t="shared" si="4"/>
        <v>4</v>
      </c>
      <c r="F34" s="29">
        <f t="shared" si="4"/>
        <v>0</v>
      </c>
      <c r="G34" s="29">
        <f t="shared" si="4"/>
        <v>6</v>
      </c>
      <c r="H34" s="29">
        <f t="shared" si="4"/>
        <v>0</v>
      </c>
      <c r="I34" s="29">
        <f t="shared" si="4"/>
        <v>0</v>
      </c>
      <c r="J34" s="29">
        <f t="shared" si="4"/>
        <v>0</v>
      </c>
      <c r="K34" s="29">
        <f t="shared" si="4"/>
        <v>0</v>
      </c>
      <c r="L34" s="29">
        <f t="shared" si="4"/>
        <v>0</v>
      </c>
      <c r="M34" s="29">
        <f t="shared" si="4"/>
        <v>0</v>
      </c>
      <c r="N34" s="29">
        <f t="shared" si="4"/>
        <v>0</v>
      </c>
      <c r="O34" s="29">
        <f t="shared" si="4"/>
        <v>0</v>
      </c>
      <c r="P34" s="29">
        <f t="shared" si="4"/>
        <v>0</v>
      </c>
      <c r="Q34" s="29">
        <f t="shared" si="4"/>
        <v>1</v>
      </c>
      <c r="R34" s="29">
        <f t="shared" si="4"/>
        <v>0</v>
      </c>
    </row>
    <row r="35" spans="1:18" ht="12.75">
      <c r="A35" s="28"/>
      <c r="B35" s="3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ht="12.75">
      <c r="A36" s="69" t="s">
        <v>24</v>
      </c>
      <c r="B36" s="69">
        <f>B7+B14+B17+B24+B34</f>
        <v>23</v>
      </c>
      <c r="D36" s="69">
        <f aca="true" t="shared" si="5" ref="D36:R36">D7+D14+D17+D24+D34</f>
        <v>23</v>
      </c>
      <c r="E36" s="69">
        <f t="shared" si="5"/>
        <v>4</v>
      </c>
      <c r="F36" s="69">
        <f t="shared" si="5"/>
        <v>0</v>
      </c>
      <c r="G36" s="69">
        <f t="shared" si="5"/>
        <v>6</v>
      </c>
      <c r="H36" s="69">
        <f t="shared" si="5"/>
        <v>0</v>
      </c>
      <c r="I36" s="69">
        <f t="shared" si="5"/>
        <v>0</v>
      </c>
      <c r="J36" s="69">
        <f t="shared" si="5"/>
        <v>0</v>
      </c>
      <c r="K36" s="69">
        <f t="shared" si="5"/>
        <v>0</v>
      </c>
      <c r="L36" s="69">
        <f t="shared" si="5"/>
        <v>0</v>
      </c>
      <c r="M36" s="69">
        <f t="shared" si="5"/>
        <v>0</v>
      </c>
      <c r="N36" s="69">
        <f t="shared" si="5"/>
        <v>0</v>
      </c>
      <c r="O36" s="69">
        <f t="shared" si="5"/>
        <v>0</v>
      </c>
      <c r="P36" s="69">
        <f t="shared" si="5"/>
        <v>0</v>
      </c>
      <c r="Q36" s="69">
        <f t="shared" si="5"/>
        <v>1</v>
      </c>
      <c r="R36" s="69">
        <f t="shared" si="5"/>
        <v>0</v>
      </c>
    </row>
    <row r="37" spans="1:18" ht="12.75">
      <c r="A37" s="69"/>
      <c r="B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</row>
    <row r="38" spans="1:18" ht="12.75">
      <c r="A38" s="69"/>
      <c r="B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</row>
    <row r="39" spans="1:18" ht="12.75">
      <c r="A39" s="69"/>
      <c r="B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</row>
    <row r="40" spans="1:18" ht="12.75">
      <c r="A40" s="69"/>
      <c r="B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</row>
    <row r="42" spans="4:10" ht="12.75">
      <c r="D42" s="73"/>
      <c r="E42" s="115" t="s">
        <v>0</v>
      </c>
      <c r="F42" s="116"/>
      <c r="G42" s="116"/>
      <c r="H42" s="116"/>
      <c r="I42" s="116"/>
      <c r="J42" s="74"/>
    </row>
    <row r="43" spans="4:10" ht="12.75">
      <c r="D43" s="83" t="s">
        <v>22</v>
      </c>
      <c r="E43" s="76"/>
      <c r="F43" s="76"/>
      <c r="G43" s="76"/>
      <c r="H43" s="76"/>
      <c r="I43" s="76"/>
      <c r="J43" s="77"/>
    </row>
    <row r="44" spans="4:10" ht="12.75">
      <c r="D44" s="84" t="s">
        <v>23</v>
      </c>
      <c r="E44" s="76"/>
      <c r="F44" s="76"/>
      <c r="G44" s="76"/>
      <c r="H44" s="76"/>
      <c r="I44" s="76"/>
      <c r="J44" s="77"/>
    </row>
    <row r="45" spans="4:10" ht="12.75">
      <c r="D45" s="75"/>
      <c r="E45" s="76"/>
      <c r="F45" s="76"/>
      <c r="G45" s="76"/>
      <c r="H45" s="76"/>
      <c r="I45" s="76"/>
      <c r="J45" s="77"/>
    </row>
    <row r="46" spans="4:10" ht="12.75">
      <c r="D46" s="75"/>
      <c r="E46" s="78" t="s">
        <v>1</v>
      </c>
      <c r="F46" s="79" t="s">
        <v>2</v>
      </c>
      <c r="G46" s="76"/>
      <c r="H46" s="76"/>
      <c r="I46" s="76"/>
      <c r="J46" s="77"/>
    </row>
    <row r="47" spans="4:10" ht="12.75">
      <c r="D47" s="75"/>
      <c r="E47" s="78" t="s">
        <v>3</v>
      </c>
      <c r="F47" s="79" t="s">
        <v>4</v>
      </c>
      <c r="G47" s="76"/>
      <c r="H47" s="76"/>
      <c r="I47" s="76"/>
      <c r="J47" s="77"/>
    </row>
    <row r="48" spans="4:10" ht="12.75">
      <c r="D48" s="75"/>
      <c r="E48" s="78" t="s">
        <v>5</v>
      </c>
      <c r="F48" s="79" t="s">
        <v>103</v>
      </c>
      <c r="G48" s="76"/>
      <c r="H48" s="76"/>
      <c r="I48" s="76"/>
      <c r="J48" s="77"/>
    </row>
    <row r="49" spans="4:10" ht="12.75">
      <c r="D49" s="75"/>
      <c r="E49" s="78" t="s">
        <v>6</v>
      </c>
      <c r="F49" s="79" t="s">
        <v>104</v>
      </c>
      <c r="G49" s="76"/>
      <c r="H49" s="76"/>
      <c r="I49" s="76"/>
      <c r="J49" s="77"/>
    </row>
    <row r="50" spans="4:10" ht="12.75">
      <c r="D50" s="75"/>
      <c r="E50" s="78" t="s">
        <v>7</v>
      </c>
      <c r="F50" s="79" t="s">
        <v>8</v>
      </c>
      <c r="G50" s="76"/>
      <c r="H50" s="76"/>
      <c r="I50" s="76"/>
      <c r="J50" s="77"/>
    </row>
    <row r="51" spans="4:10" ht="12.75">
      <c r="D51" s="75"/>
      <c r="E51" s="78" t="s">
        <v>9</v>
      </c>
      <c r="F51" s="79" t="s">
        <v>110</v>
      </c>
      <c r="G51" s="76"/>
      <c r="H51" s="76"/>
      <c r="I51" s="76"/>
      <c r="J51" s="77"/>
    </row>
    <row r="52" spans="4:10" ht="12.75">
      <c r="D52" s="75"/>
      <c r="E52" s="78" t="s">
        <v>10</v>
      </c>
      <c r="F52" s="79" t="s">
        <v>111</v>
      </c>
      <c r="G52" s="76"/>
      <c r="H52" s="76"/>
      <c r="I52" s="76"/>
      <c r="J52" s="77"/>
    </row>
    <row r="53" spans="4:10" ht="12.75">
      <c r="D53" s="75"/>
      <c r="E53" s="78" t="s">
        <v>11</v>
      </c>
      <c r="F53" s="79" t="s">
        <v>12</v>
      </c>
      <c r="G53" s="76"/>
      <c r="H53" s="76"/>
      <c r="I53" s="76"/>
      <c r="J53" s="77"/>
    </row>
    <row r="54" spans="4:10" ht="12.75">
      <c r="D54" s="75"/>
      <c r="E54" s="78" t="s">
        <v>13</v>
      </c>
      <c r="F54" s="79" t="s">
        <v>14</v>
      </c>
      <c r="G54" s="76"/>
      <c r="H54" s="76"/>
      <c r="I54" s="76"/>
      <c r="J54" s="77"/>
    </row>
    <row r="55" spans="4:10" ht="12.75">
      <c r="D55" s="75"/>
      <c r="E55" s="78" t="s">
        <v>15</v>
      </c>
      <c r="F55" s="79" t="s">
        <v>105</v>
      </c>
      <c r="G55" s="76"/>
      <c r="H55" s="76"/>
      <c r="I55" s="76"/>
      <c r="J55" s="77"/>
    </row>
    <row r="56" spans="4:10" ht="12.75">
      <c r="D56" s="75"/>
      <c r="E56" s="78" t="s">
        <v>16</v>
      </c>
      <c r="F56" s="79" t="s">
        <v>17</v>
      </c>
      <c r="G56" s="76"/>
      <c r="H56" s="76"/>
      <c r="I56" s="76"/>
      <c r="J56" s="77"/>
    </row>
    <row r="57" spans="4:10" ht="12.75">
      <c r="D57" s="75"/>
      <c r="E57" s="78" t="s">
        <v>18</v>
      </c>
      <c r="F57" s="79" t="s">
        <v>19</v>
      </c>
      <c r="G57" s="76"/>
      <c r="H57" s="76"/>
      <c r="I57" s="76"/>
      <c r="J57" s="77"/>
    </row>
    <row r="58" spans="4:10" ht="12.75">
      <c r="D58" s="75"/>
      <c r="E58" s="78" t="s">
        <v>20</v>
      </c>
      <c r="F58" s="79" t="s">
        <v>21</v>
      </c>
      <c r="G58" s="76"/>
      <c r="H58" s="76"/>
      <c r="I58" s="76"/>
      <c r="J58" s="77"/>
    </row>
    <row r="59" spans="4:10" ht="12.75">
      <c r="D59" s="80"/>
      <c r="E59" s="81"/>
      <c r="F59" s="81"/>
      <c r="G59" s="81"/>
      <c r="H59" s="81"/>
      <c r="I59" s="81"/>
      <c r="J59" s="82"/>
    </row>
  </sheetData>
  <sheetProtection/>
  <mergeCells count="3">
    <mergeCell ref="B1:C1"/>
    <mergeCell ref="F1:R1"/>
    <mergeCell ref="E42:I42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Possible Pollution Sources for Monitored South Carolina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I26" sqref="I26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9" width="12.28125" style="1" customWidth="1"/>
    <col min="10" max="10" width="12.28125" style="11" customWidth="1"/>
    <col min="11" max="16384" width="9.140625" style="1" customWidth="1"/>
  </cols>
  <sheetData>
    <row r="1" spans="1:10" ht="37.5" customHeight="1">
      <c r="A1" s="25" t="s">
        <v>45</v>
      </c>
      <c r="B1" s="25" t="s">
        <v>46</v>
      </c>
      <c r="C1" s="25" t="s">
        <v>47</v>
      </c>
      <c r="D1" s="25" t="s">
        <v>52</v>
      </c>
      <c r="E1" s="97" t="s">
        <v>73</v>
      </c>
      <c r="F1" s="97" t="s">
        <v>85</v>
      </c>
      <c r="G1" s="98" t="s">
        <v>74</v>
      </c>
      <c r="H1" s="25" t="s">
        <v>93</v>
      </c>
      <c r="I1" s="25" t="s">
        <v>94</v>
      </c>
      <c r="J1" s="99" t="s">
        <v>95</v>
      </c>
    </row>
    <row r="2" spans="1:10" ht="12" customHeight="1">
      <c r="A2" s="95" t="s">
        <v>123</v>
      </c>
      <c r="B2" s="102" t="s">
        <v>126</v>
      </c>
      <c r="C2" s="102" t="s">
        <v>127</v>
      </c>
      <c r="D2" s="102" t="s">
        <v>101</v>
      </c>
      <c r="E2" s="103">
        <v>40106</v>
      </c>
      <c r="F2" s="103">
        <v>40116</v>
      </c>
      <c r="G2" s="102">
        <v>10</v>
      </c>
      <c r="H2" s="95" t="s">
        <v>53</v>
      </c>
      <c r="I2" s="95" t="s">
        <v>53</v>
      </c>
      <c r="J2" s="95" t="s">
        <v>114</v>
      </c>
    </row>
    <row r="3" spans="1:10" ht="12" customHeight="1">
      <c r="A3" s="95" t="s">
        <v>123</v>
      </c>
      <c r="B3" s="102" t="s">
        <v>154</v>
      </c>
      <c r="C3" s="102" t="s">
        <v>155</v>
      </c>
      <c r="D3" s="102" t="s">
        <v>101</v>
      </c>
      <c r="E3" s="103">
        <v>40106</v>
      </c>
      <c r="F3" s="103">
        <v>40116</v>
      </c>
      <c r="G3" s="102">
        <v>10</v>
      </c>
      <c r="H3" s="95" t="s">
        <v>53</v>
      </c>
      <c r="I3" s="95" t="s">
        <v>53</v>
      </c>
      <c r="J3" s="95" t="s">
        <v>114</v>
      </c>
    </row>
    <row r="4" spans="1:10" ht="12" customHeight="1">
      <c r="A4" s="95" t="s">
        <v>123</v>
      </c>
      <c r="B4" s="102" t="s">
        <v>158</v>
      </c>
      <c r="C4" s="102" t="s">
        <v>159</v>
      </c>
      <c r="D4" s="102" t="s">
        <v>101</v>
      </c>
      <c r="E4" s="103">
        <v>40106</v>
      </c>
      <c r="F4" s="103">
        <v>40116</v>
      </c>
      <c r="G4" s="102">
        <v>10</v>
      </c>
      <c r="H4" s="95" t="s">
        <v>53</v>
      </c>
      <c r="I4" s="95" t="s">
        <v>53</v>
      </c>
      <c r="J4" s="95" t="s">
        <v>114</v>
      </c>
    </row>
    <row r="5" spans="1:10" ht="12.75" customHeight="1">
      <c r="A5" s="96" t="s">
        <v>123</v>
      </c>
      <c r="B5" s="104" t="s">
        <v>160</v>
      </c>
      <c r="C5" s="104" t="s">
        <v>161</v>
      </c>
      <c r="D5" s="104" t="s">
        <v>101</v>
      </c>
      <c r="E5" s="105">
        <v>40106</v>
      </c>
      <c r="F5" s="105">
        <v>40116</v>
      </c>
      <c r="G5" s="104">
        <v>10</v>
      </c>
      <c r="H5" s="96" t="s">
        <v>181</v>
      </c>
      <c r="I5" s="96" t="s">
        <v>53</v>
      </c>
      <c r="J5" s="96" t="s">
        <v>114</v>
      </c>
    </row>
    <row r="6" spans="1:10" ht="12.75" customHeight="1">
      <c r="A6" s="28"/>
      <c r="B6" s="53">
        <f>SUM(IF(FREQUENCY(MATCH(B2:B5,B2:B5,0),MATCH(B2:B5,B2:B5,0))&gt;0,1))</f>
        <v>4</v>
      </c>
      <c r="C6" s="29"/>
      <c r="D6" s="29">
        <f>COUNTA(D2:D5)</f>
        <v>4</v>
      </c>
      <c r="E6" s="29"/>
      <c r="F6" s="29"/>
      <c r="G6" s="29">
        <f>SUM(G2:G5)</f>
        <v>40</v>
      </c>
      <c r="H6" s="28"/>
      <c r="I6" s="28"/>
      <c r="J6" s="42"/>
    </row>
    <row r="7" spans="1:10" ht="12.75" customHeight="1">
      <c r="A7" s="28"/>
      <c r="B7" s="28"/>
      <c r="C7" s="28"/>
      <c r="D7" s="28"/>
      <c r="E7" s="28"/>
      <c r="F7" s="28"/>
      <c r="G7" s="28"/>
      <c r="H7" s="28"/>
      <c r="I7" s="28"/>
      <c r="J7" s="42"/>
    </row>
    <row r="8" spans="1:10" ht="12.75" customHeight="1">
      <c r="A8" s="95" t="s">
        <v>165</v>
      </c>
      <c r="B8" s="95" t="s">
        <v>146</v>
      </c>
      <c r="C8" s="95" t="s">
        <v>147</v>
      </c>
      <c r="D8" s="95" t="s">
        <v>101</v>
      </c>
      <c r="E8" s="100">
        <v>39981</v>
      </c>
      <c r="F8" s="100">
        <v>39983</v>
      </c>
      <c r="G8" s="95">
        <v>2</v>
      </c>
      <c r="H8" s="95" t="s">
        <v>100</v>
      </c>
      <c r="I8" s="95" t="s">
        <v>122</v>
      </c>
      <c r="J8" s="95" t="s">
        <v>99</v>
      </c>
    </row>
    <row r="9" spans="1:10" ht="18" customHeight="1">
      <c r="A9" s="95" t="s">
        <v>165</v>
      </c>
      <c r="B9" s="95" t="s">
        <v>148</v>
      </c>
      <c r="C9" s="95" t="s">
        <v>185</v>
      </c>
      <c r="D9" s="95" t="s">
        <v>101</v>
      </c>
      <c r="E9" s="100">
        <v>39967</v>
      </c>
      <c r="F9" s="100">
        <v>39968</v>
      </c>
      <c r="G9" s="95">
        <v>1</v>
      </c>
      <c r="H9" s="95" t="s">
        <v>100</v>
      </c>
      <c r="I9" s="95" t="s">
        <v>122</v>
      </c>
      <c r="J9" s="95" t="s">
        <v>99</v>
      </c>
    </row>
    <row r="10" spans="1:10" ht="12.75" customHeight="1">
      <c r="A10" s="95" t="s">
        <v>165</v>
      </c>
      <c r="B10" s="95" t="s">
        <v>168</v>
      </c>
      <c r="C10" s="95" t="s">
        <v>169</v>
      </c>
      <c r="D10" s="95" t="s">
        <v>101</v>
      </c>
      <c r="E10" s="100">
        <v>39960</v>
      </c>
      <c r="F10" s="100">
        <v>39961</v>
      </c>
      <c r="G10" s="95">
        <v>1</v>
      </c>
      <c r="H10" s="95" t="s">
        <v>100</v>
      </c>
      <c r="I10" s="95" t="s">
        <v>122</v>
      </c>
      <c r="J10" s="95" t="s">
        <v>99</v>
      </c>
    </row>
    <row r="11" spans="1:10" ht="12.75" customHeight="1">
      <c r="A11" s="95" t="s">
        <v>165</v>
      </c>
      <c r="B11" s="95" t="s">
        <v>170</v>
      </c>
      <c r="C11" s="95" t="s">
        <v>171</v>
      </c>
      <c r="D11" s="95" t="s">
        <v>101</v>
      </c>
      <c r="E11" s="100">
        <v>39960</v>
      </c>
      <c r="F11" s="100">
        <v>39961</v>
      </c>
      <c r="G11" s="95">
        <v>1</v>
      </c>
      <c r="H11" s="95" t="s">
        <v>100</v>
      </c>
      <c r="I11" s="95" t="s">
        <v>122</v>
      </c>
      <c r="J11" s="95" t="s">
        <v>99</v>
      </c>
    </row>
    <row r="12" spans="1:10" ht="12.75" customHeight="1">
      <c r="A12" s="95" t="s">
        <v>165</v>
      </c>
      <c r="B12" s="95" t="s">
        <v>170</v>
      </c>
      <c r="C12" s="95" t="s">
        <v>171</v>
      </c>
      <c r="D12" s="95" t="s">
        <v>101</v>
      </c>
      <c r="E12" s="100">
        <v>39981</v>
      </c>
      <c r="F12" s="100">
        <v>39983</v>
      </c>
      <c r="G12" s="95">
        <v>2</v>
      </c>
      <c r="H12" s="95" t="s">
        <v>100</v>
      </c>
      <c r="I12" s="95" t="s">
        <v>122</v>
      </c>
      <c r="J12" s="95" t="s">
        <v>99</v>
      </c>
    </row>
    <row r="13" spans="1:10" ht="12.75" customHeight="1">
      <c r="A13" s="96" t="s">
        <v>165</v>
      </c>
      <c r="B13" s="96" t="s">
        <v>170</v>
      </c>
      <c r="C13" s="96" t="s">
        <v>171</v>
      </c>
      <c r="D13" s="96" t="s">
        <v>174</v>
      </c>
      <c r="E13" s="101">
        <v>40028</v>
      </c>
      <c r="F13" s="101">
        <v>40029</v>
      </c>
      <c r="G13" s="96">
        <v>1</v>
      </c>
      <c r="H13" s="96" t="s">
        <v>175</v>
      </c>
      <c r="I13" s="96" t="s">
        <v>122</v>
      </c>
      <c r="J13" s="96" t="s">
        <v>99</v>
      </c>
    </row>
    <row r="14" spans="1:10" ht="12.75" customHeight="1">
      <c r="A14" s="28"/>
      <c r="B14" s="53">
        <f>SUM(IF(FREQUENCY(MATCH(B8:B13,B8:B13,0),MATCH(B8:B13,B8:B13,0))&gt;0,1))</f>
        <v>4</v>
      </c>
      <c r="C14" s="29"/>
      <c r="D14" s="29">
        <f>COUNTA(D8:D13)</f>
        <v>6</v>
      </c>
      <c r="E14" s="29"/>
      <c r="F14" s="29"/>
      <c r="G14" s="29">
        <f>SUM(G8:G13)</f>
        <v>8</v>
      </c>
      <c r="H14" s="28"/>
      <c r="I14" s="28"/>
      <c r="J14" s="42"/>
    </row>
    <row r="15" spans="1:10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42"/>
    </row>
    <row r="16" spans="1:10" ht="12.75" customHeight="1">
      <c r="A16" s="29" t="s">
        <v>107</v>
      </c>
      <c r="B16" s="40">
        <f>B6+B14</f>
        <v>8</v>
      </c>
      <c r="C16" s="40"/>
      <c r="D16" s="40">
        <f>D6+D14</f>
        <v>10</v>
      </c>
      <c r="E16" s="28"/>
      <c r="F16" s="28"/>
      <c r="G16" s="40">
        <f>G6+G14</f>
        <v>48</v>
      </c>
      <c r="H16" s="28"/>
      <c r="I16" s="28"/>
      <c r="J16" s="42"/>
    </row>
    <row r="17" ht="12.75" customHeight="1"/>
    <row r="18" spans="2:3" ht="12.75" customHeight="1">
      <c r="B18" s="106"/>
      <c r="C18" s="107" t="s">
        <v>183</v>
      </c>
    </row>
    <row r="19" ht="12.75" customHeight="1"/>
    <row r="20" spans="1:7" ht="18" customHeight="1">
      <c r="A20" s="29" t="s">
        <v>184</v>
      </c>
      <c r="B20" s="40">
        <f>B14</f>
        <v>4</v>
      </c>
      <c r="C20" s="40"/>
      <c r="D20" s="40">
        <f>D14</f>
        <v>6</v>
      </c>
      <c r="E20" s="28"/>
      <c r="F20" s="28"/>
      <c r="G20" s="40">
        <f>G14</f>
        <v>8</v>
      </c>
    </row>
    <row r="21" ht="12.75" customHeight="1"/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South Carolina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0.8515625" style="6" customWidth="1"/>
    <col min="2" max="2" width="9.140625" style="6" customWidth="1"/>
    <col min="3" max="3" width="39.28125" style="30" customWidth="1"/>
    <col min="4" max="5" width="9.140625" style="7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19" t="s">
        <v>87</v>
      </c>
      <c r="C1" s="120"/>
      <c r="D1" s="120"/>
      <c r="E1" s="120"/>
      <c r="F1" s="27"/>
      <c r="G1" s="117" t="s">
        <v>86</v>
      </c>
      <c r="H1" s="118"/>
      <c r="I1" s="118"/>
      <c r="J1" s="118"/>
      <c r="K1" s="118"/>
    </row>
    <row r="2" spans="1:147" s="9" customFormat="1" ht="50.25" customHeight="1">
      <c r="A2" s="5" t="s">
        <v>54</v>
      </c>
      <c r="B2" s="3" t="s">
        <v>55</v>
      </c>
      <c r="C2" s="3" t="s">
        <v>44</v>
      </c>
      <c r="D2" s="3" t="s">
        <v>35</v>
      </c>
      <c r="E2" s="3" t="s">
        <v>68</v>
      </c>
      <c r="F2" s="91"/>
      <c r="G2" s="3" t="s">
        <v>36</v>
      </c>
      <c r="H2" s="3" t="s">
        <v>37</v>
      </c>
      <c r="I2" s="3" t="s">
        <v>38</v>
      </c>
      <c r="J2" s="3" t="s">
        <v>39</v>
      </c>
      <c r="K2" s="3" t="s">
        <v>40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28" t="s">
        <v>165</v>
      </c>
      <c r="B3" s="28" t="s">
        <v>146</v>
      </c>
      <c r="C3" s="28" t="s">
        <v>147</v>
      </c>
      <c r="D3" s="32">
        <v>1</v>
      </c>
      <c r="E3" s="32">
        <v>2</v>
      </c>
      <c r="F3" s="32"/>
      <c r="G3" s="32"/>
      <c r="H3" s="32">
        <v>1</v>
      </c>
      <c r="I3" s="32"/>
      <c r="J3" s="32"/>
      <c r="K3" s="32"/>
    </row>
    <row r="4" spans="1:11" ht="18" customHeight="1">
      <c r="A4" s="28" t="s">
        <v>165</v>
      </c>
      <c r="B4" s="28" t="s">
        <v>148</v>
      </c>
      <c r="C4" s="28" t="s">
        <v>149</v>
      </c>
      <c r="D4" s="68">
        <v>1</v>
      </c>
      <c r="E4" s="68">
        <v>1</v>
      </c>
      <c r="F4" s="68"/>
      <c r="G4" s="68">
        <v>1</v>
      </c>
      <c r="H4" s="68"/>
      <c r="I4" s="68"/>
      <c r="J4" s="68"/>
      <c r="K4" s="68"/>
    </row>
    <row r="5" spans="1:11" ht="12.75" customHeight="1">
      <c r="A5" s="28" t="s">
        <v>165</v>
      </c>
      <c r="B5" s="28" t="s">
        <v>168</v>
      </c>
      <c r="C5" s="28" t="s">
        <v>169</v>
      </c>
      <c r="D5" s="32">
        <v>1</v>
      </c>
      <c r="E5" s="32">
        <v>1</v>
      </c>
      <c r="F5" s="32"/>
      <c r="G5" s="32">
        <v>1</v>
      </c>
      <c r="H5" s="32"/>
      <c r="I5" s="32"/>
      <c r="J5" s="32"/>
      <c r="K5" s="32"/>
    </row>
    <row r="6" spans="1:11" ht="12.75" customHeight="1">
      <c r="A6" s="31" t="s">
        <v>165</v>
      </c>
      <c r="B6" s="31" t="s">
        <v>170</v>
      </c>
      <c r="C6" s="31" t="s">
        <v>171</v>
      </c>
      <c r="D6" s="44">
        <v>3</v>
      </c>
      <c r="E6" s="44">
        <v>4</v>
      </c>
      <c r="F6" s="44"/>
      <c r="G6" s="44">
        <v>2</v>
      </c>
      <c r="H6" s="44">
        <v>1</v>
      </c>
      <c r="I6" s="44"/>
      <c r="J6" s="44"/>
      <c r="K6" s="44"/>
    </row>
    <row r="7" spans="1:11" ht="12.75" customHeight="1">
      <c r="A7" s="28"/>
      <c r="B7" s="29">
        <f>COUNTA(B3:B6)</f>
        <v>4</v>
      </c>
      <c r="C7" s="29"/>
      <c r="D7" s="29">
        <f>SUM(D3:D6)</f>
        <v>6</v>
      </c>
      <c r="E7" s="29">
        <f>SUM(E3:E6)</f>
        <v>8</v>
      </c>
      <c r="F7" s="32"/>
      <c r="G7" s="29">
        <f>SUM(G3:G6)</f>
        <v>4</v>
      </c>
      <c r="H7" s="29">
        <f>SUM(H3:H6)</f>
        <v>2</v>
      </c>
      <c r="I7" s="29">
        <f>SUM(I3:I6)</f>
        <v>0</v>
      </c>
      <c r="J7" s="29">
        <f>SUM(J3:J6)</f>
        <v>0</v>
      </c>
      <c r="K7" s="29">
        <f>SUM(K3:K6)</f>
        <v>0</v>
      </c>
    </row>
    <row r="8" spans="1:11" ht="12.75" customHeight="1">
      <c r="A8" s="28"/>
      <c r="B8" s="28"/>
      <c r="C8" s="28"/>
      <c r="D8" s="32"/>
      <c r="E8" s="32"/>
      <c r="F8" s="32"/>
      <c r="G8" s="32"/>
      <c r="H8" s="32"/>
      <c r="I8" s="32"/>
      <c r="J8" s="32"/>
      <c r="K8" s="32"/>
    </row>
    <row r="9" spans="1:11" ht="12.75" customHeight="1">
      <c r="A9" s="29" t="s">
        <v>107</v>
      </c>
      <c r="B9" s="40">
        <f>SUM(B7)</f>
        <v>4</v>
      </c>
      <c r="C9" s="33"/>
      <c r="D9" s="40">
        <f>SUM(D7)</f>
        <v>6</v>
      </c>
      <c r="E9" s="40">
        <f>SUM(E7)</f>
        <v>8</v>
      </c>
      <c r="F9" s="32"/>
      <c r="G9" s="40">
        <f>SUM(G7)</f>
        <v>4</v>
      </c>
      <c r="H9" s="40">
        <f>SUM(H7)</f>
        <v>2</v>
      </c>
      <c r="I9" s="40">
        <f>SUM(I7)</f>
        <v>0</v>
      </c>
      <c r="J9" s="40">
        <f>SUM(J7)</f>
        <v>0</v>
      </c>
      <c r="K9" s="40">
        <f>SUM(K7)</f>
        <v>0</v>
      </c>
    </row>
  </sheetData>
  <sheetProtection/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2009 Swimming Season
South Carolina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0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1" customFormat="1" ht="9" customHeight="1">
      <c r="B1" s="122" t="s">
        <v>88</v>
      </c>
      <c r="C1" s="122"/>
      <c r="D1" s="43"/>
      <c r="E1" s="47"/>
      <c r="F1" s="43"/>
      <c r="G1" s="121" t="s">
        <v>92</v>
      </c>
      <c r="H1" s="121"/>
      <c r="I1" s="121"/>
      <c r="J1" s="43"/>
      <c r="K1" s="122" t="s">
        <v>102</v>
      </c>
      <c r="L1" s="122"/>
    </row>
    <row r="2" spans="1:12" s="45" customFormat="1" ht="48.75" customHeight="1">
      <c r="A2" s="3" t="s">
        <v>54</v>
      </c>
      <c r="B2" s="3" t="s">
        <v>55</v>
      </c>
      <c r="C2" s="3" t="s">
        <v>44</v>
      </c>
      <c r="D2" s="3"/>
      <c r="E2" s="48" t="s">
        <v>91</v>
      </c>
      <c r="F2" s="3"/>
      <c r="G2" s="3" t="s">
        <v>182</v>
      </c>
      <c r="H2" s="3" t="s">
        <v>56</v>
      </c>
      <c r="I2" s="3" t="s">
        <v>57</v>
      </c>
      <c r="J2" s="3"/>
      <c r="K2" s="3" t="s">
        <v>58</v>
      </c>
      <c r="L2" s="3" t="s">
        <v>59</v>
      </c>
    </row>
    <row r="3" spans="1:12" s="27" customFormat="1" ht="12.75" customHeight="1">
      <c r="A3" s="28" t="s">
        <v>180</v>
      </c>
      <c r="B3" s="28" t="s">
        <v>128</v>
      </c>
      <c r="C3" s="28" t="s">
        <v>129</v>
      </c>
      <c r="D3" s="33"/>
      <c r="E3" s="28">
        <v>153</v>
      </c>
      <c r="F3" s="33"/>
      <c r="G3" s="32"/>
      <c r="H3" s="32"/>
      <c r="I3" s="54">
        <f>H3/E3</f>
        <v>0</v>
      </c>
      <c r="J3" s="43"/>
      <c r="K3" s="55">
        <f>E3-H3</f>
        <v>153</v>
      </c>
      <c r="L3" s="54">
        <f>K3/E3</f>
        <v>1</v>
      </c>
    </row>
    <row r="4" spans="1:12" s="27" customFormat="1" ht="12.75" customHeight="1">
      <c r="A4" s="28" t="s">
        <v>180</v>
      </c>
      <c r="B4" s="28" t="s">
        <v>138</v>
      </c>
      <c r="C4" s="28" t="s">
        <v>139</v>
      </c>
      <c r="D4" s="33"/>
      <c r="E4" s="28">
        <v>153</v>
      </c>
      <c r="F4" s="33"/>
      <c r="G4" s="51"/>
      <c r="H4" s="32"/>
      <c r="I4" s="54">
        <f>H4/E4</f>
        <v>0</v>
      </c>
      <c r="J4" s="43"/>
      <c r="K4" s="55">
        <f>E4-H4</f>
        <v>153</v>
      </c>
      <c r="L4" s="54">
        <f>K4/E4</f>
        <v>1</v>
      </c>
    </row>
    <row r="5" spans="1:12" s="27" customFormat="1" ht="12.75" customHeight="1">
      <c r="A5" s="28" t="s">
        <v>180</v>
      </c>
      <c r="B5" s="28" t="s">
        <v>140</v>
      </c>
      <c r="C5" s="28" t="s">
        <v>141</v>
      </c>
      <c r="D5" s="33"/>
      <c r="E5" s="28">
        <v>153</v>
      </c>
      <c r="F5" s="33"/>
      <c r="G5" s="32"/>
      <c r="H5" s="32"/>
      <c r="I5" s="54">
        <f>H5/E5</f>
        <v>0</v>
      </c>
      <c r="J5" s="43"/>
      <c r="K5" s="55">
        <f>E5-H5</f>
        <v>153</v>
      </c>
      <c r="L5" s="54">
        <f>K5/E5</f>
        <v>1</v>
      </c>
    </row>
    <row r="6" spans="1:12" s="27" customFormat="1" ht="12.75" customHeight="1">
      <c r="A6" s="31" t="s">
        <v>180</v>
      </c>
      <c r="B6" s="31" t="s">
        <v>150</v>
      </c>
      <c r="C6" s="31" t="s">
        <v>151</v>
      </c>
      <c r="D6" s="56"/>
      <c r="E6" s="31">
        <v>153</v>
      </c>
      <c r="F6" s="56"/>
      <c r="G6" s="44"/>
      <c r="H6" s="44"/>
      <c r="I6" s="57">
        <f>H6/E6</f>
        <v>0</v>
      </c>
      <c r="J6" s="46"/>
      <c r="K6" s="58">
        <f>E6-H6</f>
        <v>153</v>
      </c>
      <c r="L6" s="57">
        <f>K6/E6</f>
        <v>1</v>
      </c>
    </row>
    <row r="7" spans="1:12" ht="12.75">
      <c r="A7" s="28"/>
      <c r="B7" s="29">
        <f>COUNTA(B3:B6)</f>
        <v>4</v>
      </c>
      <c r="C7" s="28"/>
      <c r="D7" s="33"/>
      <c r="E7" s="34">
        <f>SUM(E3:E6)</f>
        <v>612</v>
      </c>
      <c r="F7" s="36"/>
      <c r="G7" s="29">
        <f>COUNTA(G3:G6)</f>
        <v>0</v>
      </c>
      <c r="H7" s="34">
        <f>SUM(H3:H6)</f>
        <v>0</v>
      </c>
      <c r="I7" s="37">
        <f>H7/E7</f>
        <v>0</v>
      </c>
      <c r="J7" s="38"/>
      <c r="K7" s="34">
        <f>SUM(K3:K6)</f>
        <v>612</v>
      </c>
      <c r="L7" s="37">
        <f>K7/E7</f>
        <v>1</v>
      </c>
    </row>
    <row r="8" spans="1:12" ht="12.75">
      <c r="A8" s="28"/>
      <c r="B8" s="28"/>
      <c r="C8" s="28"/>
      <c r="D8" s="33"/>
      <c r="E8" s="49"/>
      <c r="F8" s="33"/>
      <c r="G8" s="32"/>
      <c r="H8" s="32"/>
      <c r="I8" s="54"/>
      <c r="J8" s="43"/>
      <c r="K8" s="55"/>
      <c r="L8" s="54"/>
    </row>
    <row r="9" spans="1:12" ht="12.75">
      <c r="A9" s="28" t="s">
        <v>123</v>
      </c>
      <c r="B9" s="28" t="s">
        <v>126</v>
      </c>
      <c r="C9" s="28" t="s">
        <v>127</v>
      </c>
      <c r="D9" s="33"/>
      <c r="E9" s="28">
        <v>153</v>
      </c>
      <c r="F9" s="33"/>
      <c r="G9" s="51"/>
      <c r="H9" s="32"/>
      <c r="I9" s="54">
        <f aca="true" t="shared" si="0" ref="I9:I14">H9/E9</f>
        <v>0</v>
      </c>
      <c r="J9" s="43"/>
      <c r="K9" s="55">
        <f aca="true" t="shared" si="1" ref="K9:K14">E9-H9</f>
        <v>153</v>
      </c>
      <c r="L9" s="54">
        <f aca="true" t="shared" si="2" ref="L9:L14">K9/E9</f>
        <v>1</v>
      </c>
    </row>
    <row r="10" spans="1:12" ht="12.75">
      <c r="A10" s="28" t="s">
        <v>123</v>
      </c>
      <c r="B10" s="28" t="s">
        <v>152</v>
      </c>
      <c r="C10" s="28" t="s">
        <v>153</v>
      </c>
      <c r="D10" s="33"/>
      <c r="E10" s="28">
        <v>153</v>
      </c>
      <c r="F10" s="33"/>
      <c r="G10" s="32"/>
      <c r="H10" s="32"/>
      <c r="I10" s="54">
        <f t="shared" si="0"/>
        <v>0</v>
      </c>
      <c r="J10" s="43"/>
      <c r="K10" s="55">
        <f t="shared" si="1"/>
        <v>153</v>
      </c>
      <c r="L10" s="54">
        <f t="shared" si="2"/>
        <v>1</v>
      </c>
    </row>
    <row r="11" spans="1:12" ht="12.75">
      <c r="A11" s="28" t="s">
        <v>123</v>
      </c>
      <c r="B11" s="28" t="s">
        <v>154</v>
      </c>
      <c r="C11" s="28" t="s">
        <v>155</v>
      </c>
      <c r="D11" s="33"/>
      <c r="E11" s="28">
        <v>153</v>
      </c>
      <c r="F11" s="33"/>
      <c r="G11" s="51"/>
      <c r="H11" s="32"/>
      <c r="I11" s="54">
        <f t="shared" si="0"/>
        <v>0</v>
      </c>
      <c r="J11" s="43"/>
      <c r="K11" s="55">
        <f t="shared" si="1"/>
        <v>153</v>
      </c>
      <c r="L11" s="54">
        <f t="shared" si="2"/>
        <v>1</v>
      </c>
    </row>
    <row r="12" spans="1:12" ht="12.75">
      <c r="A12" s="28" t="s">
        <v>123</v>
      </c>
      <c r="B12" s="28" t="s">
        <v>158</v>
      </c>
      <c r="C12" s="28" t="s">
        <v>159</v>
      </c>
      <c r="D12" s="33"/>
      <c r="E12" s="28">
        <v>153</v>
      </c>
      <c r="F12" s="33"/>
      <c r="G12" s="51"/>
      <c r="H12" s="32"/>
      <c r="I12" s="54">
        <f t="shared" si="0"/>
        <v>0</v>
      </c>
      <c r="J12" s="43"/>
      <c r="K12" s="55">
        <f t="shared" si="1"/>
        <v>153</v>
      </c>
      <c r="L12" s="54">
        <f t="shared" si="2"/>
        <v>1</v>
      </c>
    </row>
    <row r="13" spans="1:12" ht="12.75">
      <c r="A13" s="31" t="s">
        <v>123</v>
      </c>
      <c r="B13" s="31" t="s">
        <v>160</v>
      </c>
      <c r="C13" s="31" t="s">
        <v>161</v>
      </c>
      <c r="D13" s="56"/>
      <c r="E13" s="31">
        <v>153</v>
      </c>
      <c r="F13" s="56"/>
      <c r="G13" s="46"/>
      <c r="H13" s="44"/>
      <c r="I13" s="57">
        <f t="shared" si="0"/>
        <v>0</v>
      </c>
      <c r="J13" s="46"/>
      <c r="K13" s="58">
        <f t="shared" si="1"/>
        <v>153</v>
      </c>
      <c r="L13" s="57">
        <f t="shared" si="2"/>
        <v>1</v>
      </c>
    </row>
    <row r="14" spans="1:12" ht="12.75">
      <c r="A14" s="28"/>
      <c r="B14" s="29">
        <f>COUNTA(B9:B13)</f>
        <v>5</v>
      </c>
      <c r="C14" s="52"/>
      <c r="D14" s="33"/>
      <c r="E14" s="34">
        <f>SUM(E9:E13)</f>
        <v>765</v>
      </c>
      <c r="F14" s="36"/>
      <c r="G14" s="29">
        <f>COUNTA(G9:G13)</f>
        <v>0</v>
      </c>
      <c r="H14" s="34">
        <f>SUM(H9:H13)</f>
        <v>0</v>
      </c>
      <c r="I14" s="37">
        <f t="shared" si="0"/>
        <v>0</v>
      </c>
      <c r="J14" s="38"/>
      <c r="K14" s="47">
        <f t="shared" si="1"/>
        <v>765</v>
      </c>
      <c r="L14" s="37">
        <f t="shared" si="2"/>
        <v>1</v>
      </c>
    </row>
    <row r="15" spans="1:12" ht="12.75">
      <c r="A15" s="28"/>
      <c r="B15" s="29"/>
      <c r="C15" s="28"/>
      <c r="D15" s="33"/>
      <c r="E15" s="34"/>
      <c r="F15" s="36"/>
      <c r="G15" s="29"/>
      <c r="H15" s="34"/>
      <c r="I15" s="37"/>
      <c r="J15" s="38"/>
      <c r="K15" s="47"/>
      <c r="L15" s="37"/>
    </row>
    <row r="16" spans="1:12" ht="12.75">
      <c r="A16" s="93" t="s">
        <v>179</v>
      </c>
      <c r="B16" s="31" t="s">
        <v>124</v>
      </c>
      <c r="C16" s="31" t="s">
        <v>125</v>
      </c>
      <c r="D16" s="56"/>
      <c r="E16" s="31">
        <v>153</v>
      </c>
      <c r="F16" s="56"/>
      <c r="G16" s="44"/>
      <c r="H16" s="44"/>
      <c r="I16" s="57">
        <f>H16/E16</f>
        <v>0</v>
      </c>
      <c r="J16" s="46"/>
      <c r="K16" s="58">
        <f>E16-H16</f>
        <v>153</v>
      </c>
      <c r="L16" s="57">
        <f>K16/E16</f>
        <v>1</v>
      </c>
    </row>
    <row r="17" spans="1:12" ht="12.75">
      <c r="A17" s="28"/>
      <c r="B17" s="29">
        <f>COUNTA(B16:B16)</f>
        <v>1</v>
      </c>
      <c r="C17" s="52"/>
      <c r="D17" s="33"/>
      <c r="E17" s="34">
        <f>SUM(E16:E16)</f>
        <v>153</v>
      </c>
      <c r="F17" s="36"/>
      <c r="G17" s="29">
        <f>COUNTA(G16:G16)</f>
        <v>0</v>
      </c>
      <c r="H17" s="34">
        <f>SUM(H16:H16)</f>
        <v>0</v>
      </c>
      <c r="I17" s="37">
        <f>H17/E17</f>
        <v>0</v>
      </c>
      <c r="J17" s="38"/>
      <c r="K17" s="47">
        <f>E17-H17</f>
        <v>153</v>
      </c>
      <c r="L17" s="37">
        <f>K17/E17</f>
        <v>1</v>
      </c>
    </row>
    <row r="18" spans="1:12" ht="12.75">
      <c r="A18" s="28"/>
      <c r="B18" s="29"/>
      <c r="C18" s="28"/>
      <c r="D18" s="33"/>
      <c r="E18" s="34"/>
      <c r="F18" s="36"/>
      <c r="G18" s="29"/>
      <c r="H18" s="34"/>
      <c r="I18" s="37"/>
      <c r="J18" s="38"/>
      <c r="K18" s="47"/>
      <c r="L18" s="37"/>
    </row>
    <row r="19" spans="1:12" ht="12.75">
      <c r="A19" s="28" t="s">
        <v>162</v>
      </c>
      <c r="B19" s="28" t="s">
        <v>130</v>
      </c>
      <c r="C19" s="28" t="s">
        <v>131</v>
      </c>
      <c r="D19" s="33"/>
      <c r="E19" s="28">
        <v>153</v>
      </c>
      <c r="F19" s="33"/>
      <c r="G19" s="32"/>
      <c r="H19" s="32"/>
      <c r="I19" s="54">
        <f aca="true" t="shared" si="3" ref="I19:I24">H19/E19</f>
        <v>0</v>
      </c>
      <c r="J19" s="43"/>
      <c r="K19" s="55">
        <f aca="true" t="shared" si="4" ref="K19:K24">E19-H19</f>
        <v>153</v>
      </c>
      <c r="L19" s="54">
        <f aca="true" t="shared" si="5" ref="L19:L24">K19/E19</f>
        <v>1</v>
      </c>
    </row>
    <row r="20" spans="1:12" ht="12.75">
      <c r="A20" s="28" t="s">
        <v>162</v>
      </c>
      <c r="B20" s="28" t="s">
        <v>132</v>
      </c>
      <c r="C20" s="28" t="s">
        <v>133</v>
      </c>
      <c r="D20" s="33"/>
      <c r="E20" s="28">
        <v>153</v>
      </c>
      <c r="F20" s="33"/>
      <c r="G20" s="32"/>
      <c r="H20" s="32"/>
      <c r="I20" s="54">
        <f t="shared" si="3"/>
        <v>0</v>
      </c>
      <c r="J20" s="43"/>
      <c r="K20" s="55">
        <f t="shared" si="4"/>
        <v>153</v>
      </c>
      <c r="L20" s="54">
        <f t="shared" si="5"/>
        <v>1</v>
      </c>
    </row>
    <row r="21" spans="1:12" ht="18">
      <c r="A21" s="28" t="s">
        <v>162</v>
      </c>
      <c r="B21" s="28" t="s">
        <v>134</v>
      </c>
      <c r="C21" s="28" t="s">
        <v>135</v>
      </c>
      <c r="D21" s="33"/>
      <c r="E21" s="28">
        <v>153</v>
      </c>
      <c r="F21" s="33"/>
      <c r="G21" s="32"/>
      <c r="H21" s="32"/>
      <c r="I21" s="54">
        <f t="shared" si="3"/>
        <v>0</v>
      </c>
      <c r="J21" s="43"/>
      <c r="K21" s="55">
        <f t="shared" si="4"/>
        <v>153</v>
      </c>
      <c r="L21" s="54">
        <f t="shared" si="5"/>
        <v>1</v>
      </c>
    </row>
    <row r="22" spans="1:12" ht="12.75">
      <c r="A22" s="28" t="s">
        <v>162</v>
      </c>
      <c r="B22" s="28" t="s">
        <v>136</v>
      </c>
      <c r="C22" s="28" t="s">
        <v>137</v>
      </c>
      <c r="D22" s="33"/>
      <c r="E22" s="28">
        <v>153</v>
      </c>
      <c r="F22" s="33"/>
      <c r="G22" s="32"/>
      <c r="H22" s="32"/>
      <c r="I22" s="54">
        <f t="shared" si="3"/>
        <v>0</v>
      </c>
      <c r="J22" s="43"/>
      <c r="K22" s="55">
        <f t="shared" si="4"/>
        <v>153</v>
      </c>
      <c r="L22" s="54">
        <f t="shared" si="5"/>
        <v>1</v>
      </c>
    </row>
    <row r="23" spans="1:12" ht="12.75">
      <c r="A23" s="31" t="s">
        <v>162</v>
      </c>
      <c r="B23" s="31" t="s">
        <v>163</v>
      </c>
      <c r="C23" s="31" t="s">
        <v>164</v>
      </c>
      <c r="D23" s="88"/>
      <c r="E23" s="31">
        <v>153</v>
      </c>
      <c r="F23" s="88"/>
      <c r="G23" s="88"/>
      <c r="H23" s="88"/>
      <c r="I23" s="57">
        <f t="shared" si="3"/>
        <v>0</v>
      </c>
      <c r="J23" s="46"/>
      <c r="K23" s="58">
        <f t="shared" si="4"/>
        <v>153</v>
      </c>
      <c r="L23" s="57">
        <f t="shared" si="5"/>
        <v>1</v>
      </c>
    </row>
    <row r="24" spans="1:12" ht="12.75">
      <c r="A24" s="28"/>
      <c r="B24" s="29">
        <f>COUNTA(B19:B23)</f>
        <v>5</v>
      </c>
      <c r="C24" s="52"/>
      <c r="D24" s="33"/>
      <c r="E24" s="34">
        <f>SUM(E19:E23)</f>
        <v>765</v>
      </c>
      <c r="F24" s="36"/>
      <c r="G24" s="29">
        <f>COUNTA(G19:G23)</f>
        <v>0</v>
      </c>
      <c r="H24" s="34">
        <f>SUM(H19:H23)</f>
        <v>0</v>
      </c>
      <c r="I24" s="37">
        <f t="shared" si="3"/>
        <v>0</v>
      </c>
      <c r="J24" s="38"/>
      <c r="K24" s="47">
        <f t="shared" si="4"/>
        <v>765</v>
      </c>
      <c r="L24" s="37">
        <f t="shared" si="5"/>
        <v>1</v>
      </c>
    </row>
    <row r="25" spans="1:12" ht="12.75">
      <c r="A25" s="28"/>
      <c r="B25" s="29"/>
      <c r="C25" s="28"/>
      <c r="D25" s="33"/>
      <c r="E25" s="34"/>
      <c r="F25" s="36"/>
      <c r="G25" s="29"/>
      <c r="H25" s="34"/>
      <c r="I25" s="37"/>
      <c r="J25" s="38"/>
      <c r="K25" s="47"/>
      <c r="L25" s="37"/>
    </row>
    <row r="26" spans="1:12" ht="12.75">
      <c r="A26" s="28" t="s">
        <v>165</v>
      </c>
      <c r="B26" s="28" t="s">
        <v>166</v>
      </c>
      <c r="C26" s="28" t="s">
        <v>167</v>
      </c>
      <c r="D26" s="33"/>
      <c r="E26" s="28">
        <v>153</v>
      </c>
      <c r="F26" s="87"/>
      <c r="G26" s="43"/>
      <c r="H26" s="32"/>
      <c r="I26" s="54">
        <f aca="true" t="shared" si="6" ref="I26:I34">H26/E26</f>
        <v>0</v>
      </c>
      <c r="J26" s="43"/>
      <c r="K26" s="55">
        <f aca="true" t="shared" si="7" ref="K26:K34">E26-H26</f>
        <v>153</v>
      </c>
      <c r="L26" s="54">
        <f aca="true" t="shared" si="8" ref="L26:L34">K26/E26</f>
        <v>1</v>
      </c>
    </row>
    <row r="27" spans="1:12" ht="12.75">
      <c r="A27" s="28" t="s">
        <v>165</v>
      </c>
      <c r="B27" s="28" t="s">
        <v>142</v>
      </c>
      <c r="C27" s="28" t="s">
        <v>143</v>
      </c>
      <c r="D27" s="33"/>
      <c r="E27" s="28">
        <v>153</v>
      </c>
      <c r="F27" s="33"/>
      <c r="G27" s="43"/>
      <c r="H27" s="32"/>
      <c r="I27" s="54">
        <f t="shared" si="6"/>
        <v>0</v>
      </c>
      <c r="J27" s="43"/>
      <c r="K27" s="55">
        <f t="shared" si="7"/>
        <v>153</v>
      </c>
      <c r="L27" s="54">
        <f t="shared" si="8"/>
        <v>1</v>
      </c>
    </row>
    <row r="28" spans="1:12" ht="12.75">
      <c r="A28" s="28" t="s">
        <v>165</v>
      </c>
      <c r="B28" s="28" t="s">
        <v>144</v>
      </c>
      <c r="C28" s="28" t="s">
        <v>145</v>
      </c>
      <c r="D28" s="33"/>
      <c r="E28" s="28">
        <v>153</v>
      </c>
      <c r="F28" s="33"/>
      <c r="G28" s="32"/>
      <c r="H28" s="32"/>
      <c r="I28" s="54">
        <f t="shared" si="6"/>
        <v>0</v>
      </c>
      <c r="J28" s="43"/>
      <c r="K28" s="55">
        <f t="shared" si="7"/>
        <v>153</v>
      </c>
      <c r="L28" s="54">
        <f t="shared" si="8"/>
        <v>1</v>
      </c>
    </row>
    <row r="29" spans="1:12" ht="12.75">
      <c r="A29" s="28" t="s">
        <v>165</v>
      </c>
      <c r="B29" s="28" t="s">
        <v>146</v>
      </c>
      <c r="C29" s="28" t="s">
        <v>147</v>
      </c>
      <c r="D29" s="33"/>
      <c r="E29" s="28">
        <v>153</v>
      </c>
      <c r="F29" s="33"/>
      <c r="G29" s="43" t="s">
        <v>96</v>
      </c>
      <c r="H29" s="32">
        <v>2</v>
      </c>
      <c r="I29" s="54">
        <f t="shared" si="6"/>
        <v>0.013071895424836602</v>
      </c>
      <c r="J29" s="43"/>
      <c r="K29" s="55">
        <f t="shared" si="7"/>
        <v>151</v>
      </c>
      <c r="L29" s="54">
        <f t="shared" si="8"/>
        <v>0.9869281045751634</v>
      </c>
    </row>
    <row r="30" spans="1:12" ht="18">
      <c r="A30" s="28" t="s">
        <v>165</v>
      </c>
      <c r="B30" s="28" t="s">
        <v>148</v>
      </c>
      <c r="C30" s="28" t="s">
        <v>149</v>
      </c>
      <c r="D30" s="33"/>
      <c r="E30" s="28">
        <v>153</v>
      </c>
      <c r="F30" s="33"/>
      <c r="G30" s="43" t="s">
        <v>96</v>
      </c>
      <c r="H30" s="32">
        <v>1</v>
      </c>
      <c r="I30" s="54">
        <f t="shared" si="6"/>
        <v>0.006535947712418301</v>
      </c>
      <c r="J30" s="43"/>
      <c r="K30" s="55">
        <f t="shared" si="7"/>
        <v>152</v>
      </c>
      <c r="L30" s="54">
        <f t="shared" si="8"/>
        <v>0.9934640522875817</v>
      </c>
    </row>
    <row r="31" spans="1:12" ht="12.75">
      <c r="A31" s="28" t="s">
        <v>165</v>
      </c>
      <c r="B31" s="28" t="s">
        <v>156</v>
      </c>
      <c r="C31" s="28" t="s">
        <v>157</v>
      </c>
      <c r="D31" s="33"/>
      <c r="E31" s="28">
        <v>153</v>
      </c>
      <c r="F31" s="33"/>
      <c r="G31" s="32"/>
      <c r="H31" s="32"/>
      <c r="I31" s="54">
        <f t="shared" si="6"/>
        <v>0</v>
      </c>
      <c r="J31" s="43"/>
      <c r="K31" s="55">
        <f t="shared" si="7"/>
        <v>153</v>
      </c>
      <c r="L31" s="54">
        <f t="shared" si="8"/>
        <v>1</v>
      </c>
    </row>
    <row r="32" spans="1:12" ht="12.75">
      <c r="A32" s="28" t="s">
        <v>165</v>
      </c>
      <c r="B32" s="28" t="s">
        <v>168</v>
      </c>
      <c r="C32" s="28" t="s">
        <v>169</v>
      </c>
      <c r="D32" s="33"/>
      <c r="E32" s="28">
        <v>153</v>
      </c>
      <c r="G32" s="43" t="s">
        <v>96</v>
      </c>
      <c r="H32" s="32">
        <v>1</v>
      </c>
      <c r="I32" s="54">
        <f t="shared" si="6"/>
        <v>0.006535947712418301</v>
      </c>
      <c r="J32" s="43"/>
      <c r="K32" s="55">
        <f t="shared" si="7"/>
        <v>152</v>
      </c>
      <c r="L32" s="54">
        <f t="shared" si="8"/>
        <v>0.9934640522875817</v>
      </c>
    </row>
    <row r="33" spans="1:12" ht="12.75">
      <c r="A33" s="31" t="s">
        <v>165</v>
      </c>
      <c r="B33" s="31" t="s">
        <v>170</v>
      </c>
      <c r="C33" s="31" t="s">
        <v>171</v>
      </c>
      <c r="D33" s="33"/>
      <c r="E33" s="31">
        <v>153</v>
      </c>
      <c r="F33" s="88"/>
      <c r="G33" s="46" t="s">
        <v>96</v>
      </c>
      <c r="H33" s="44">
        <v>4</v>
      </c>
      <c r="I33" s="57">
        <f t="shared" si="6"/>
        <v>0.026143790849673203</v>
      </c>
      <c r="J33" s="46"/>
      <c r="K33" s="58">
        <f t="shared" si="7"/>
        <v>149</v>
      </c>
      <c r="L33" s="57">
        <f t="shared" si="8"/>
        <v>0.9738562091503268</v>
      </c>
    </row>
    <row r="34" spans="1:12" ht="12.75">
      <c r="A34" s="28"/>
      <c r="B34" s="29">
        <f>COUNTA(B26:B33)</f>
        <v>8</v>
      </c>
      <c r="C34" s="52"/>
      <c r="D34" s="33"/>
      <c r="E34" s="34">
        <f>SUM(E26:E33)</f>
        <v>1224</v>
      </c>
      <c r="F34" s="36"/>
      <c r="G34" s="29">
        <f>COUNTA(G26:G33)</f>
        <v>4</v>
      </c>
      <c r="H34" s="34">
        <f>SUM(H26:H33)</f>
        <v>8</v>
      </c>
      <c r="I34" s="37">
        <f t="shared" si="6"/>
        <v>0.006535947712418301</v>
      </c>
      <c r="J34" s="38"/>
      <c r="K34" s="47">
        <f t="shared" si="7"/>
        <v>1216</v>
      </c>
      <c r="L34" s="37">
        <f t="shared" si="8"/>
        <v>0.9934640522875817</v>
      </c>
    </row>
    <row r="35" spans="1:12" ht="12.75">
      <c r="A35" s="49"/>
      <c r="B35" s="34"/>
      <c r="C35" s="49"/>
      <c r="D35" s="50"/>
      <c r="E35" s="34"/>
      <c r="F35" s="72"/>
      <c r="G35" s="34"/>
      <c r="H35" s="34"/>
      <c r="I35" s="47"/>
      <c r="J35" s="66"/>
      <c r="K35" s="47"/>
      <c r="L35" s="47"/>
    </row>
    <row r="36" spans="1:12" ht="12.75">
      <c r="A36" s="34" t="s">
        <v>107</v>
      </c>
      <c r="B36" s="70">
        <f>B7+B14+B17+B24+B34</f>
        <v>23</v>
      </c>
      <c r="C36" s="71"/>
      <c r="D36" s="50"/>
      <c r="E36" s="70">
        <f>E7+E14+E17+E24+E34</f>
        <v>3519</v>
      </c>
      <c r="F36" s="50"/>
      <c r="G36" s="70">
        <f>G7+G14+G17+G24+G34</f>
        <v>4</v>
      </c>
      <c r="H36" s="70">
        <f>H7+H14+H17+H24+H34</f>
        <v>8</v>
      </c>
      <c r="I36" s="37">
        <f>H36/E36</f>
        <v>0.002273373117362887</v>
      </c>
      <c r="J36" s="38"/>
      <c r="K36" s="47">
        <f>E36-H36</f>
        <v>3511</v>
      </c>
      <c r="L36" s="37">
        <f>K36/E36</f>
        <v>0.9977266268826371</v>
      </c>
    </row>
    <row r="37" spans="7:8" ht="12.75">
      <c r="G37" s="35"/>
      <c r="H37" s="35"/>
    </row>
    <row r="38" spans="7:8" ht="12.75">
      <c r="G38" s="35"/>
      <c r="H38" s="35"/>
    </row>
    <row r="39" spans="7:8" ht="12.75">
      <c r="G39" s="35"/>
      <c r="H39" s="35"/>
    </row>
    <row r="40" spans="7:8" ht="12.75">
      <c r="G40" s="35"/>
      <c r="H40" s="35"/>
    </row>
    <row r="41" spans="7:8" ht="12.75">
      <c r="G41" s="35"/>
      <c r="H41" s="35"/>
    </row>
    <row r="42" spans="7:8" ht="12.75">
      <c r="G42" s="35"/>
      <c r="H42" s="35"/>
    </row>
    <row r="43" spans="7:8" ht="12.75">
      <c r="G43" s="35"/>
      <c r="H43" s="35"/>
    </row>
    <row r="44" spans="7:8" ht="12.75">
      <c r="G44" s="35"/>
      <c r="H44" s="35"/>
    </row>
    <row r="45" spans="7:8" ht="12.75">
      <c r="G45" s="35"/>
      <c r="H45" s="35"/>
    </row>
    <row r="46" spans="7:8" ht="12.75">
      <c r="G46" s="35"/>
      <c r="H46" s="35"/>
    </row>
    <row r="47" spans="7:8" ht="12.75">
      <c r="G47" s="35"/>
      <c r="H47" s="35"/>
    </row>
    <row r="48" spans="7:8" ht="12.75">
      <c r="G48" s="35"/>
      <c r="H48" s="35"/>
    </row>
    <row r="49" spans="7:8" ht="12.75">
      <c r="G49" s="35"/>
      <c r="H49" s="35"/>
    </row>
  </sheetData>
  <sheetProtection/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2009 Swimming Season
South Carolina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EPA's Beach Report: South Carolina 2009 Swimming Season</dc:title>
  <dc:subject>To further its commitment to reducing the risk of exposure to disease-causing bacteria at recreational beaches, EPA is posting its latest data about beach closings and advisories for the 2009 swimming season. These data are for South Carolina.</dc:subject>
  <dc:creator>US EPA | OW | OST</dc:creator>
  <cp:keywords>south carolina,state,beaches,recreation,summary,monitoring</cp:keywords>
  <dc:description/>
  <cp:lastModifiedBy>Diane M. Kurilecz</cp:lastModifiedBy>
  <cp:lastPrinted>2010-06-09T16:38:02Z</cp:lastPrinted>
  <dcterms:created xsi:type="dcterms:W3CDTF">2006-12-12T20:37:17Z</dcterms:created>
  <dcterms:modified xsi:type="dcterms:W3CDTF">2010-06-24T14:46:55Z</dcterms:modified>
  <cp:category/>
  <cp:version/>
  <cp:contentType/>
  <cp:contentStatus/>
</cp:coreProperties>
</file>