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75" yWindow="75" windowWidth="18525" windowHeight="5820"/>
  </bookViews>
  <sheets>
    <sheet name="Summary" sheetId="8" r:id="rId1"/>
    <sheet name="Attributes" sheetId="2" r:id="rId2"/>
    <sheet name="Monitoring" sheetId="10" r:id="rId3"/>
    <sheet name="Pollution Sources" sheetId="11" r:id="rId4"/>
    <sheet name="2010 Actions" sheetId="4" r:id="rId5"/>
    <sheet name="Action Durations" sheetId="9" r:id="rId6"/>
    <sheet name="Beach Days" sheetId="7" r:id="rId7"/>
  </sheets>
  <definedNames>
    <definedName name="_xlnm.Print_Area" localSheetId="4">'2010 Actions'!$A$1:$J$72</definedName>
    <definedName name="_xlnm.Print_Area" localSheetId="5">'Action Durations'!$A$1:$K$41</definedName>
    <definedName name="_xlnm.Print_Area" localSheetId="1">Attributes!$A$1:$J$245</definedName>
    <definedName name="_xlnm.Print_Area" localSheetId="6">'Beach Days'!$A$1:$L$91</definedName>
    <definedName name="_xlnm.Print_Area" localSheetId="2">Monitoring!$A$1:$J$246</definedName>
    <definedName name="_xlnm.Print_Area" localSheetId="3">'Pollution Sources'!$A$1:$R$103</definedName>
    <definedName name="_xlnm.Print_Area" localSheetId="0">Summary!$A$1:$W$22</definedName>
    <definedName name="_xlnm.Print_Titles" localSheetId="4">'2010 Actions'!$1:$1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25725"/>
</workbook>
</file>

<file path=xl/calcChain.xml><?xml version="1.0" encoding="utf-8"?>
<calcChain xmlns="http://schemas.openxmlformats.org/spreadsheetml/2006/main">
  <c r="K76" i="7"/>
  <c r="L76" s="1"/>
  <c r="I76"/>
  <c r="K63"/>
  <c r="L63" s="1"/>
  <c r="I63"/>
  <c r="K55"/>
  <c r="L55" s="1"/>
  <c r="I55"/>
  <c r="K43"/>
  <c r="L43" s="1"/>
  <c r="I43"/>
  <c r="J7" i="8"/>
  <c r="K78" i="7"/>
  <c r="L78" s="1"/>
  <c r="I78"/>
  <c r="L77"/>
  <c r="K77"/>
  <c r="I77"/>
  <c r="K75"/>
  <c r="L75" s="1"/>
  <c r="I75"/>
  <c r="K74"/>
  <c r="L74" s="1"/>
  <c r="I74"/>
  <c r="K73"/>
  <c r="L73" s="1"/>
  <c r="I73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6"/>
  <c r="L66" s="1"/>
  <c r="I66"/>
  <c r="K65"/>
  <c r="L65" s="1"/>
  <c r="I65"/>
  <c r="K64"/>
  <c r="L64" s="1"/>
  <c r="I64"/>
  <c r="K62"/>
  <c r="L62" s="1"/>
  <c r="I62"/>
  <c r="L61"/>
  <c r="K61"/>
  <c r="I61"/>
  <c r="K60"/>
  <c r="L60" s="1"/>
  <c r="I60"/>
  <c r="K59"/>
  <c r="L59" s="1"/>
  <c r="I59"/>
  <c r="K58"/>
  <c r="L58" s="1"/>
  <c r="I58"/>
  <c r="L57"/>
  <c r="K57"/>
  <c r="I57"/>
  <c r="K56"/>
  <c r="L56" s="1"/>
  <c r="I56"/>
  <c r="K54"/>
  <c r="L54" s="1"/>
  <c r="I54"/>
  <c r="K53"/>
  <c r="L53" s="1"/>
  <c r="I53"/>
  <c r="L52"/>
  <c r="K52"/>
  <c r="I52"/>
  <c r="K51"/>
  <c r="L51" s="1"/>
  <c r="I51"/>
  <c r="K50"/>
  <c r="L50" s="1"/>
  <c r="I50"/>
  <c r="K49"/>
  <c r="L49" s="1"/>
  <c r="I49"/>
  <c r="L48"/>
  <c r="K48"/>
  <c r="I48"/>
  <c r="K47"/>
  <c r="L47" s="1"/>
  <c r="I47"/>
  <c r="K46"/>
  <c r="L46" s="1"/>
  <c r="I46"/>
  <c r="K45"/>
  <c r="L45" s="1"/>
  <c r="I45"/>
  <c r="L44"/>
  <c r="K44"/>
  <c r="I44"/>
  <c r="K42"/>
  <c r="L42" s="1"/>
  <c r="I42"/>
  <c r="K41"/>
  <c r="L41" s="1"/>
  <c r="I41"/>
  <c r="K40"/>
  <c r="L40" s="1"/>
  <c r="I40"/>
  <c r="L39"/>
  <c r="K39"/>
  <c r="I39"/>
  <c r="K38"/>
  <c r="L38" s="1"/>
  <c r="I38"/>
  <c r="K37"/>
  <c r="L37" s="1"/>
  <c r="I37"/>
  <c r="K36"/>
  <c r="L36" s="1"/>
  <c r="I36"/>
  <c r="E69" i="4"/>
  <c r="E67"/>
  <c r="D69"/>
  <c r="D71"/>
  <c r="D68"/>
  <c r="D67"/>
  <c r="D64"/>
  <c r="D59"/>
  <c r="D58"/>
  <c r="D57"/>
  <c r="B81" i="11"/>
  <c r="G85" s="1"/>
  <c r="D81"/>
  <c r="G86" s="1"/>
  <c r="E81"/>
  <c r="G87" s="1"/>
  <c r="F81"/>
  <c r="G90" s="1"/>
  <c r="G81"/>
  <c r="G91" s="1"/>
  <c r="H81"/>
  <c r="G92" s="1"/>
  <c r="I81"/>
  <c r="G93" s="1"/>
  <c r="J81"/>
  <c r="G94" s="1"/>
  <c r="K81"/>
  <c r="G95" s="1"/>
  <c r="L81"/>
  <c r="G96" s="1"/>
  <c r="M81"/>
  <c r="G97" s="1"/>
  <c r="N81"/>
  <c r="G98" s="1"/>
  <c r="O81"/>
  <c r="G99" s="1"/>
  <c r="P81"/>
  <c r="G100" s="1"/>
  <c r="Q81"/>
  <c r="G101" s="1"/>
  <c r="R81"/>
  <c r="G102" s="1"/>
  <c r="B240" i="10"/>
  <c r="F240"/>
  <c r="D245" i="2"/>
  <c r="K79" i="7" l="1"/>
  <c r="L79" s="1"/>
  <c r="I79"/>
  <c r="J240" i="10"/>
  <c r="F240" i="2"/>
  <c r="B240"/>
  <c r="D244" s="1"/>
  <c r="K32" i="7" l="1"/>
  <c r="L32" s="1"/>
  <c r="I32"/>
  <c r="K31"/>
  <c r="L31" s="1"/>
  <c r="I31"/>
  <c r="K30"/>
  <c r="L30" s="1"/>
  <c r="I30"/>
  <c r="K29"/>
  <c r="L29" s="1"/>
  <c r="I29"/>
  <c r="K28"/>
  <c r="L28" s="1"/>
  <c r="I28"/>
  <c r="K27"/>
  <c r="L27" s="1"/>
  <c r="I27"/>
  <c r="K26"/>
  <c r="L26" s="1"/>
  <c r="I26"/>
  <c r="K25"/>
  <c r="L25" s="1"/>
  <c r="I25"/>
  <c r="K24"/>
  <c r="L24" s="1"/>
  <c r="I24"/>
  <c r="K23"/>
  <c r="L23" s="1"/>
  <c r="I23"/>
  <c r="K22"/>
  <c r="L22" s="1"/>
  <c r="I22"/>
  <c r="K21"/>
  <c r="L21" s="1"/>
  <c r="I21"/>
  <c r="K20"/>
  <c r="L20" s="1"/>
  <c r="I20"/>
  <c r="K19"/>
  <c r="L19" s="1"/>
  <c r="I19"/>
  <c r="K18"/>
  <c r="L18" s="1"/>
  <c r="I18"/>
  <c r="K17"/>
  <c r="L17" s="1"/>
  <c r="I17"/>
  <c r="K16"/>
  <c r="L16" s="1"/>
  <c r="I16"/>
  <c r="K12"/>
  <c r="L12" s="1"/>
  <c r="I12"/>
  <c r="K11"/>
  <c r="L11" s="1"/>
  <c r="I11"/>
  <c r="K10"/>
  <c r="L10" s="1"/>
  <c r="I10"/>
  <c r="J138" i="10"/>
  <c r="J128"/>
  <c r="J40"/>
  <c r="J22"/>
  <c r="D246" s="1"/>
  <c r="K80" i="7" l="1"/>
  <c r="L80" s="1"/>
  <c r="I80"/>
  <c r="K35"/>
  <c r="L35" s="1"/>
  <c r="I35"/>
  <c r="K15"/>
  <c r="L15" s="1"/>
  <c r="I15"/>
  <c r="K9"/>
  <c r="L9" s="1"/>
  <c r="I9"/>
  <c r="K6"/>
  <c r="L6" s="1"/>
  <c r="I6"/>
  <c r="K5"/>
  <c r="L5" s="1"/>
  <c r="I5"/>
  <c r="K4"/>
  <c r="L4" s="1"/>
  <c r="I4"/>
  <c r="K3"/>
  <c r="L3" s="1"/>
  <c r="I3"/>
  <c r="H81"/>
  <c r="G81"/>
  <c r="E87" s="1"/>
  <c r="E81"/>
  <c r="B81"/>
  <c r="E85" s="1"/>
  <c r="U7" i="8" l="1"/>
  <c r="E86" i="7"/>
  <c r="V7" i="8"/>
  <c r="E88" i="7"/>
  <c r="W7" i="8"/>
  <c r="I81" i="7"/>
  <c r="K81"/>
  <c r="K28" i="9"/>
  <c r="S7" i="8" s="1"/>
  <c r="J28" i="9"/>
  <c r="R7" i="8" s="1"/>
  <c r="I28" i="9"/>
  <c r="Q7" i="8" s="1"/>
  <c r="H28" i="9"/>
  <c r="P7" i="8" s="1"/>
  <c r="G28" i="9"/>
  <c r="O7" i="8" s="1"/>
  <c r="E28" i="9"/>
  <c r="D28"/>
  <c r="N7" i="8" s="1"/>
  <c r="B28" i="9"/>
  <c r="L81" i="7" l="1"/>
  <c r="E90"/>
  <c r="F7" i="8"/>
  <c r="F5"/>
  <c r="F4"/>
  <c r="D7"/>
  <c r="K7" s="1"/>
  <c r="C7"/>
  <c r="F138" i="10"/>
  <c r="D6" i="8" s="1"/>
  <c r="B138" i="10"/>
  <c r="C6" i="8" s="1"/>
  <c r="F138" i="2"/>
  <c r="B138"/>
  <c r="D88" i="7"/>
  <c r="E6" i="8" l="1"/>
  <c r="E7"/>
  <c r="D65" i="4"/>
  <c r="D72"/>
  <c r="F3" i="8"/>
  <c r="F128" i="2"/>
  <c r="F40"/>
  <c r="F22"/>
  <c r="G25" i="4"/>
  <c r="D25"/>
  <c r="B25"/>
  <c r="J4" i="8" s="1"/>
  <c r="G53" i="4"/>
  <c r="D53"/>
  <c r="B53"/>
  <c r="B33" i="11"/>
  <c r="D33"/>
  <c r="E33"/>
  <c r="F33"/>
  <c r="G33"/>
  <c r="H33"/>
  <c r="I33"/>
  <c r="J33"/>
  <c r="K33"/>
  <c r="L33"/>
  <c r="M33"/>
  <c r="N33"/>
  <c r="O33"/>
  <c r="P33"/>
  <c r="Q33"/>
  <c r="R33"/>
  <c r="F40" i="10"/>
  <c r="D4" i="8" s="1"/>
  <c r="F22" i="10"/>
  <c r="F128"/>
  <c r="D5" i="8" s="1"/>
  <c r="E7" i="7"/>
  <c r="E13"/>
  <c r="U4" i="8" s="1"/>
  <c r="E13" i="11"/>
  <c r="E7"/>
  <c r="B12" i="4"/>
  <c r="D12"/>
  <c r="G12"/>
  <c r="G44"/>
  <c r="B44"/>
  <c r="J5" i="8" s="1"/>
  <c r="R7" i="11"/>
  <c r="R13"/>
  <c r="Q7"/>
  <c r="Q13"/>
  <c r="D7"/>
  <c r="D13"/>
  <c r="P7"/>
  <c r="P13"/>
  <c r="O7"/>
  <c r="O13"/>
  <c r="N7"/>
  <c r="N13"/>
  <c r="M7"/>
  <c r="M13"/>
  <c r="L7"/>
  <c r="L13"/>
  <c r="K7"/>
  <c r="K13"/>
  <c r="J7"/>
  <c r="J13"/>
  <c r="I7"/>
  <c r="I13"/>
  <c r="H7"/>
  <c r="H13"/>
  <c r="G7"/>
  <c r="G13"/>
  <c r="F7"/>
  <c r="F13"/>
  <c r="B7"/>
  <c r="B13"/>
  <c r="H7" i="7"/>
  <c r="H13"/>
  <c r="V4" i="8" s="1"/>
  <c r="H33" i="7"/>
  <c r="V5" i="8" s="1"/>
  <c r="E33" i="7"/>
  <c r="G7"/>
  <c r="G13"/>
  <c r="G33"/>
  <c r="B7"/>
  <c r="B13"/>
  <c r="B33"/>
  <c r="G7" i="9"/>
  <c r="E7"/>
  <c r="D7"/>
  <c r="B22"/>
  <c r="B13"/>
  <c r="B7"/>
  <c r="D31" s="1"/>
  <c r="D44" i="4"/>
  <c r="B128" i="10"/>
  <c r="C5" i="8" s="1"/>
  <c r="B40" i="10"/>
  <c r="C4" i="8" s="1"/>
  <c r="K22" i="9"/>
  <c r="S5" i="8" s="1"/>
  <c r="J22" i="9"/>
  <c r="R5" i="8" s="1"/>
  <c r="I22" i="9"/>
  <c r="Q5" i="8" s="1"/>
  <c r="H22" i="9"/>
  <c r="P5" i="8" s="1"/>
  <c r="G22" i="9"/>
  <c r="O5" i="8" s="1"/>
  <c r="D22" i="9"/>
  <c r="N5" i="8" s="1"/>
  <c r="K13" i="9"/>
  <c r="S4" i="8" s="1"/>
  <c r="J13" i="9"/>
  <c r="R4" i="8" s="1"/>
  <c r="I13" i="9"/>
  <c r="H13"/>
  <c r="P4" i="8" s="1"/>
  <c r="G13" i="9"/>
  <c r="O4" i="8" s="1"/>
  <c r="D13" i="9"/>
  <c r="H7"/>
  <c r="I7"/>
  <c r="J7"/>
  <c r="G39" s="1"/>
  <c r="K7"/>
  <c r="G40" s="1"/>
  <c r="B22" i="10"/>
  <c r="E13" i="9"/>
  <c r="E22"/>
  <c r="B22" i="2"/>
  <c r="B40"/>
  <c r="B128"/>
  <c r="D243" i="10" l="1"/>
  <c r="D244"/>
  <c r="G38" i="9"/>
  <c r="G36"/>
  <c r="G37"/>
  <c r="D33"/>
  <c r="D32"/>
  <c r="L7" i="8"/>
  <c r="Q4"/>
  <c r="N4"/>
  <c r="W4"/>
  <c r="D89" i="7"/>
  <c r="U5" i="8"/>
  <c r="W5" s="1"/>
  <c r="V3"/>
  <c r="V8" s="1"/>
  <c r="U3"/>
  <c r="U8" s="1"/>
  <c r="I7" i="7"/>
  <c r="N3" i="8"/>
  <c r="E64" i="4"/>
  <c r="E68"/>
  <c r="E5" i="8"/>
  <c r="L5"/>
  <c r="K5"/>
  <c r="E4"/>
  <c r="L4"/>
  <c r="K4"/>
  <c r="C3"/>
  <c r="K33" i="7"/>
  <c r="L33" s="1"/>
  <c r="I13"/>
  <c r="S3" i="8"/>
  <c r="S8" s="1"/>
  <c r="O3"/>
  <c r="O8" s="1"/>
  <c r="P3"/>
  <c r="P8" s="1"/>
  <c r="E71" i="4"/>
  <c r="F8" i="8"/>
  <c r="I33" i="7"/>
  <c r="Q3" i="8"/>
  <c r="K7" i="7"/>
  <c r="D3" i="8"/>
  <c r="J3"/>
  <c r="R3"/>
  <c r="R8" s="1"/>
  <c r="K13" i="7"/>
  <c r="L13" s="1"/>
  <c r="Q8" i="8" l="1"/>
  <c r="E65" i="4"/>
  <c r="E3" i="8"/>
  <c r="D245" i="10"/>
  <c r="W3" i="8"/>
  <c r="N8"/>
  <c r="E72" i="4"/>
  <c r="C8" i="8"/>
  <c r="E89" i="7"/>
  <c r="L7"/>
  <c r="G103" i="11"/>
  <c r="G41" i="9"/>
  <c r="H40" s="1"/>
  <c r="W8" i="8"/>
  <c r="D8"/>
  <c r="J8"/>
  <c r="L3"/>
  <c r="K3"/>
  <c r="E91" i="7" l="1"/>
  <c r="E8" i="8"/>
  <c r="H37" i="9"/>
  <c r="H39"/>
  <c r="H38"/>
  <c r="H36"/>
  <c r="L8" i="8"/>
  <c r="K8"/>
  <c r="H41" i="9" l="1"/>
</calcChain>
</file>

<file path=xl/sharedStrings.xml><?xml version="1.0" encoding="utf-8"?>
<sst xmlns="http://schemas.openxmlformats.org/spreadsheetml/2006/main" count="4331" uniqueCount="633">
  <si>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</si>
  <si>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</si>
  <si>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</si>
  <si>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</si>
  <si>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</si>
  <si>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</si>
  <si>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</si>
  <si>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</si>
  <si>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</si>
  <si>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</si>
  <si>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</si>
  <si>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</si>
  <si>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</si>
  <si>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</si>
  <si>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</si>
  <si>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</si>
  <si>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</si>
  <si>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</si>
  <si>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</si>
  <si>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</si>
  <si>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</si>
  <si>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</si>
  <si>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</si>
  <si>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</si>
  <si>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</si>
  <si>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</si>
  <si>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</si>
  <si>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</si>
  <si>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</si>
  <si>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</si>
  <si>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</si>
  <si>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</si>
  <si>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Not Under an Action</t>
  </si>
  <si>
    <t>No</t>
  </si>
  <si>
    <t>BEACH Act Beaches</t>
  </si>
  <si>
    <t>MONITORED BEACHES</t>
  </si>
  <si>
    <t>Beach action in 2010?</t>
  </si>
  <si>
    <t>Actions During Swim Season</t>
  </si>
  <si>
    <t>---</t>
  </si>
  <si>
    <t>No. of BEACH Act beaches</t>
  </si>
  <si>
    <t>No. of Tier 1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</si>
  <si>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</si>
  <si>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</si>
  <si>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</si>
  <si>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</si>
  <si>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</si>
  <si>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</si>
  <si>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</si>
  <si>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</si>
  <si>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</si>
  <si>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</si>
  <si>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</si>
  <si>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</si>
  <si>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</si>
  <si>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Percent of Tier 1 beaches monitored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</si>
  <si>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</si>
  <si>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</si>
  <si>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</si>
  <si>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</si>
  <si>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</si>
  <si>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</si>
  <si>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</si>
  <si>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</si>
  <si>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</si>
  <si>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</si>
  <si>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</si>
  <si>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</si>
  <si>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>2010 ACTIONS SUMMARY</t>
  </si>
  <si>
    <t xml:space="preserve">Beach Name </t>
  </si>
  <si>
    <t>Swim Season Length</t>
  </si>
  <si>
    <t>Swim Season Length Units</t>
  </si>
  <si>
    <t>Swim Season Monitoring Frequency</t>
  </si>
  <si>
    <t>Swim Season Monitoring Frequency Units</t>
  </si>
  <si>
    <t>Off Season Monitoring Frequency</t>
  </si>
  <si>
    <t>Off Season Monitoring Frequency Units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</si>
  <si>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</si>
  <si>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</si>
  <si>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</si>
  <si>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</si>
  <si>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</si>
  <si>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</si>
  <si>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</si>
  <si>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</si>
  <si>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</si>
  <si>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</si>
  <si>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</si>
  <si>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</si>
  <si>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</si>
  <si>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</si>
  <si>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</si>
  <si>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</si>
  <si>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</si>
  <si>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</si>
  <si>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</si>
  <si>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</si>
  <si>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</si>
  <si>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</si>
  <si>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</si>
  <si>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</si>
  <si>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</si>
  <si>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</si>
  <si>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</si>
  <si>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</si>
  <si>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</si>
  <si>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</si>
  <si>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</si>
  <si>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</si>
  <si>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</si>
  <si>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</si>
  <si>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</si>
  <si>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</si>
  <si>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</si>
  <si>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</si>
  <si>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</si>
  <si>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</si>
  <si>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</si>
  <si>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</si>
  <si>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</si>
  <si>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</si>
  <si>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</si>
  <si>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</si>
  <si>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</si>
  <si>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</si>
  <si>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</si>
  <si>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</si>
  <si>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</si>
  <si>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</si>
  <si>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</si>
  <si>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</si>
  <si>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</si>
  <si>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</si>
  <si>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2010 ACTIONS DURATION SUMMARY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</si>
  <si>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</si>
  <si>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</si>
  <si>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</si>
  <si>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</si>
  <si>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</si>
  <si>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</si>
  <si>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</si>
  <si>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</si>
  <si>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</si>
  <si>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2010 BEACH DAYS SUMMARY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</si>
  <si>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</si>
  <si>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</si>
  <si>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</si>
  <si>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</si>
  <si>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</si>
  <si>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</si>
  <si>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</si>
  <si>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DAYS</t>
  </si>
  <si>
    <t>Beach length (M)</t>
  </si>
  <si>
    <t>Meters</t>
  </si>
  <si>
    <t>Total length of monitored beaches (M)</t>
  </si>
  <si>
    <t>BRISTOL</t>
  </si>
  <si>
    <t>RI534835</t>
  </si>
  <si>
    <t>ANNAWAMSCUTT BEACH</t>
  </si>
  <si>
    <t>RI335976</t>
  </si>
  <si>
    <t>BAIA BEACH</t>
  </si>
  <si>
    <t>RI245197</t>
  </si>
  <si>
    <t>BARRINGTON BEACH</t>
  </si>
  <si>
    <t>RI545032</t>
  </si>
  <si>
    <t>BARRINGTON UNNAMED #1</t>
  </si>
  <si>
    <t>RI913955</t>
  </si>
  <si>
    <t>BARRINGTON UNNAMED #2</t>
  </si>
  <si>
    <t>RI955416</t>
  </si>
  <si>
    <t>BARRINGTON UNNAMED #3</t>
  </si>
  <si>
    <t>RI676485</t>
  </si>
  <si>
    <t>BARRINGTON UNNAMED #4</t>
  </si>
  <si>
    <t>RI627966</t>
  </si>
  <si>
    <t>BRISTOL TOWN BEACH</t>
  </si>
  <si>
    <t>RI530576</t>
  </si>
  <si>
    <t>BRISTOL UNNAMED #1</t>
  </si>
  <si>
    <t>RI380771</t>
  </si>
  <si>
    <t>BRISTOL UNNAMED #2</t>
  </si>
  <si>
    <t>RI216977</t>
  </si>
  <si>
    <t>CAMP CROSBY</t>
  </si>
  <si>
    <t>RI305236</t>
  </si>
  <si>
    <t>CAMP ST. DOROTHY</t>
  </si>
  <si>
    <t>RI345820</t>
  </si>
  <si>
    <t>HOPEWORTH BEACH</t>
  </si>
  <si>
    <t>RI130958</t>
  </si>
  <si>
    <t>JUNIPER BEACH</t>
  </si>
  <si>
    <t>RI539213</t>
  </si>
  <si>
    <t>LATHAM PARK</t>
  </si>
  <si>
    <t>RI115047</t>
  </si>
  <si>
    <t>RUMSTICK POINT</t>
  </si>
  <si>
    <t>RI127384</t>
  </si>
  <si>
    <t>TOUISSET BEACH</t>
  </si>
  <si>
    <t>RI397836</t>
  </si>
  <si>
    <t>WARREN TOWN BEACH</t>
  </si>
  <si>
    <t>RI345205</t>
  </si>
  <si>
    <t>WARREN UNNAMED #1</t>
  </si>
  <si>
    <t>RI879946</t>
  </si>
  <si>
    <t>WARREN UNNAMED #2</t>
  </si>
  <si>
    <t>-</t>
  </si>
  <si>
    <t>Private/Private</t>
  </si>
  <si>
    <t>KENT</t>
  </si>
  <si>
    <t>RI687143</t>
  </si>
  <si>
    <t>BUTTONWOODS BEACH</t>
  </si>
  <si>
    <t>RI657219</t>
  </si>
  <si>
    <t>CEDAR TREE POINT</t>
  </si>
  <si>
    <t>RI360339</t>
  </si>
  <si>
    <t>CHEPIWANOXET</t>
  </si>
  <si>
    <t>RI596700</t>
  </si>
  <si>
    <t>CITY PARK BEACH</t>
  </si>
  <si>
    <t>RI221369</t>
  </si>
  <si>
    <t>COLE FARM BEACH</t>
  </si>
  <si>
    <t>RI162580</t>
  </si>
  <si>
    <t>CONIMICUT POINT BEACH</t>
  </si>
  <si>
    <t>RI147705</t>
  </si>
  <si>
    <t>CONIMICUT POINT NORTH</t>
  </si>
  <si>
    <t>RI617964</t>
  </si>
  <si>
    <t>GASPEE POINT</t>
  </si>
  <si>
    <t>RI810609</t>
  </si>
  <si>
    <t>GODDARD MEMORIAL STATE PARK</t>
  </si>
  <si>
    <t>RI568845</t>
  </si>
  <si>
    <t>LONGMEADOW</t>
  </si>
  <si>
    <t>RI961852</t>
  </si>
  <si>
    <t>MILL COVE BEACH</t>
  </si>
  <si>
    <t>RI327519</t>
  </si>
  <si>
    <t>OAKLAND BEACH</t>
  </si>
  <si>
    <t>RI841868</t>
  </si>
  <si>
    <t>POTOWOMUT</t>
  </si>
  <si>
    <t>RI892791</t>
  </si>
  <si>
    <t>ROCKY POINT</t>
  </si>
  <si>
    <t>RI974831</t>
  </si>
  <si>
    <t>WARWICK UNNAMED #1</t>
  </si>
  <si>
    <t>RI441927</t>
  </si>
  <si>
    <t>WARWICK UNNAMED #2</t>
  </si>
  <si>
    <t>NEWPORT</t>
  </si>
  <si>
    <t>RI673854</t>
  </si>
  <si>
    <t>ATLANTIC BEACH CLUB</t>
  </si>
  <si>
    <t>Public/Private</t>
  </si>
  <si>
    <t>RI159496</t>
  </si>
  <si>
    <t>BRIGGS BEACH</t>
  </si>
  <si>
    <t>RI246265</t>
  </si>
  <si>
    <t>COLLINS BEACH</t>
  </si>
  <si>
    <t>RI381265</t>
  </si>
  <si>
    <t>EASTON'S BEACH</t>
  </si>
  <si>
    <t>RI813834</t>
  </si>
  <si>
    <t>FOGLAND BEACH</t>
  </si>
  <si>
    <t>RI606480</t>
  </si>
  <si>
    <t>FORT ADAMS STATE PARK</t>
  </si>
  <si>
    <t>RI825105</t>
  </si>
  <si>
    <t>FORT GETTY</t>
  </si>
  <si>
    <t>RI915918</t>
  </si>
  <si>
    <t>FORT WEATHERILL</t>
  </si>
  <si>
    <t>RI207590</t>
  </si>
  <si>
    <t>GOOSEBERRY BEACH</t>
  </si>
  <si>
    <t>RI050828</t>
  </si>
  <si>
    <t>GOOSEWING BEACH</t>
  </si>
  <si>
    <t>RI757756</t>
  </si>
  <si>
    <t>GRINELLS BEACH</t>
  </si>
  <si>
    <t>RI469483</t>
  </si>
  <si>
    <t>HAZARD'S BEACH</t>
  </si>
  <si>
    <t>RI914410</t>
  </si>
  <si>
    <t>ISLAND PARK</t>
  </si>
  <si>
    <t>RI195437</t>
  </si>
  <si>
    <t>JAMESTOWN UNNAMED #1</t>
  </si>
  <si>
    <t>RI757203</t>
  </si>
  <si>
    <t>JAMESTOWN UNNAMED #2</t>
  </si>
  <si>
    <t>RI722608</t>
  </si>
  <si>
    <t>JAMESTOWN UNNAMED #3</t>
  </si>
  <si>
    <t>RI367644</t>
  </si>
  <si>
    <t>JAMESTOWN UNNAMED #4</t>
  </si>
  <si>
    <t>RI706698</t>
  </si>
  <si>
    <t>KINGS PARK BEACH</t>
  </si>
  <si>
    <t>RI980879</t>
  </si>
  <si>
    <t>LITTLE COMPTON UNNAMED #1</t>
  </si>
  <si>
    <t>RI267162</t>
  </si>
  <si>
    <t>LITTLE COMPTON UNNAMED #10</t>
  </si>
  <si>
    <t>RI576676</t>
  </si>
  <si>
    <t>LITTLE COMPTON UNNAMED #11</t>
  </si>
  <si>
    <t>RI415331</t>
  </si>
  <si>
    <t>LITTLE COMPTON UNNAMED #2</t>
  </si>
  <si>
    <t>RI993056</t>
  </si>
  <si>
    <t>LITTLE COMPTON UNNAMED #3</t>
  </si>
  <si>
    <t>RI370781</t>
  </si>
  <si>
    <t>LITTLE COMPTON UNNAMED #4</t>
  </si>
  <si>
    <t>RI671447</t>
  </si>
  <si>
    <t>LITTLE COMPTON UNNAMED #5</t>
  </si>
  <si>
    <t>RI673362</t>
  </si>
  <si>
    <t>LITTLE COMPTON UNNAMED #6</t>
  </si>
  <si>
    <t>RI650129</t>
  </si>
  <si>
    <t>LITTLE COMPTON UNNAMED #7</t>
  </si>
  <si>
    <t>RI864783</t>
  </si>
  <si>
    <t>LITTLE COMPTON UNNAMED #8</t>
  </si>
  <si>
    <t>RI152706</t>
  </si>
  <si>
    <t>LITTLE COMPTON UNNAMED #9</t>
  </si>
  <si>
    <t>RI132346</t>
  </si>
  <si>
    <t>MACKEREL COVE BEACH</t>
  </si>
  <si>
    <t>RI982331</t>
  </si>
  <si>
    <t>MCCORRIE POINT</t>
  </si>
  <si>
    <t>RI464428</t>
  </si>
  <si>
    <t>MIDDLETOWN UNNAMED #1</t>
  </si>
  <si>
    <t>RI687232</t>
  </si>
  <si>
    <t>MIDDLETOWN UNNAMED #2</t>
  </si>
  <si>
    <t>RI921265</t>
  </si>
  <si>
    <t>NEWPORT UNNAMED #1</t>
  </si>
  <si>
    <t>RI587440</t>
  </si>
  <si>
    <t>NEWPORT UNNAMED #2</t>
  </si>
  <si>
    <t>RI920086</t>
  </si>
  <si>
    <t>PATIENCE ISLAND UNNAMED #1</t>
  </si>
  <si>
    <t>RI276487</t>
  </si>
  <si>
    <t>PEABODYS BEACH</t>
  </si>
  <si>
    <t>RI459227</t>
  </si>
  <si>
    <t>PORTSMOUTH UNNAMED #1</t>
  </si>
  <si>
    <t>RI415743</t>
  </si>
  <si>
    <t>PORTSMOUTH UNNAMED #10</t>
  </si>
  <si>
    <t>RI873892</t>
  </si>
  <si>
    <t>PORTSMOUTH UNNAMED #11</t>
  </si>
  <si>
    <t>RI778600</t>
  </si>
  <si>
    <t>PORTSMOUTH UNNAMED #12</t>
  </si>
  <si>
    <t>RI896776</t>
  </si>
  <si>
    <t>PORTSMOUTH UNNAMED #13</t>
  </si>
  <si>
    <t>RI155426</t>
  </si>
  <si>
    <t>PORTSMOUTH UNNAMED #14</t>
  </si>
  <si>
    <t>RI352347</t>
  </si>
  <si>
    <t>PORTSMOUTH UNNAMED #2</t>
  </si>
  <si>
    <t>RI497211</t>
  </si>
  <si>
    <t>PORTSMOUTH UNNAMED #3</t>
  </si>
  <si>
    <t>RI987014</t>
  </si>
  <si>
    <t>PORTSMOUTH UNNAMED #4</t>
  </si>
  <si>
    <t>RI995669</t>
  </si>
  <si>
    <t>PORTSMOUTH UNNAMED #5</t>
  </si>
  <si>
    <t>RI580817</t>
  </si>
  <si>
    <t>PORTSMOUTH UNNAMED #6</t>
  </si>
  <si>
    <t>RI341420</t>
  </si>
  <si>
    <t>PORTSMOUTH UNNAMED #7</t>
  </si>
  <si>
    <t>RI635441</t>
  </si>
  <si>
    <t>PORTSMOUTH UNNAMED #8</t>
  </si>
  <si>
    <t>RI207154</t>
  </si>
  <si>
    <t>PORTSMOUTH UNNAMED #9</t>
  </si>
  <si>
    <t>RI749967</t>
  </si>
  <si>
    <t>PRUDENCE ISLAND UNNAMED #1</t>
  </si>
  <si>
    <t>RI409445</t>
  </si>
  <si>
    <t>PRUDENCE ISLAND UNNAMED #10</t>
  </si>
  <si>
    <t>RI347601</t>
  </si>
  <si>
    <t>PRUDENCE ISLAND UNNAMED #11</t>
  </si>
  <si>
    <t>RI293298</t>
  </si>
  <si>
    <t>PRUDENCE ISLAND UNNAMED #2</t>
  </si>
  <si>
    <t>RI955951</t>
  </si>
  <si>
    <t>PRUDENCE ISLAND UNNAMED #3</t>
  </si>
  <si>
    <t>RI860051</t>
  </si>
  <si>
    <t>PRUDENCE ISLAND UNNAMED #4</t>
  </si>
  <si>
    <t>RI171228</t>
  </si>
  <si>
    <t>PRUDENCE ISLAND UNNAMED #5</t>
  </si>
  <si>
    <t>RI479841</t>
  </si>
  <si>
    <t>PRUDENCE ISLAND UNNAMED #6</t>
  </si>
  <si>
    <t>RI335399</t>
  </si>
  <si>
    <t>PRUDENCE ISLAND UNNAMED #7</t>
  </si>
  <si>
    <t>RI687870</t>
  </si>
  <si>
    <t>PRUDENCE ISLAND UNNAMED #8</t>
  </si>
  <si>
    <t>RI678584</t>
  </si>
  <si>
    <t>PRUDENCE ISLAND UNNAMED #9</t>
  </si>
  <si>
    <t>RI508659</t>
  </si>
  <si>
    <t>ROCKY BEACH</t>
  </si>
  <si>
    <t>RI382860</t>
  </si>
  <si>
    <t>RUGGLES BEACH</t>
  </si>
  <si>
    <t>RI162918</t>
  </si>
  <si>
    <t>SACHUEST BEACH</t>
  </si>
  <si>
    <t>RI695386</t>
  </si>
  <si>
    <t>SANDY POINT BEACH</t>
  </si>
  <si>
    <t>RI294702</t>
  </si>
  <si>
    <t>SAPOWET BEACH</t>
  </si>
  <si>
    <t>RI883730</t>
  </si>
  <si>
    <t>SEASIDE BEACH</t>
  </si>
  <si>
    <t>RI729634</t>
  </si>
  <si>
    <t>SOUTH SHORE BEACH</t>
  </si>
  <si>
    <t>RI954025</t>
  </si>
  <si>
    <t>SPOUTING ROCK BEACH ASSOCIATION</t>
  </si>
  <si>
    <t>RI883340</t>
  </si>
  <si>
    <t>TEDDYS BEACH</t>
  </si>
  <si>
    <t>RI840021</t>
  </si>
  <si>
    <t>THIRD BEACH</t>
  </si>
  <si>
    <t>RI445306</t>
  </si>
  <si>
    <t>TIVERTON UNNAMED #1</t>
  </si>
  <si>
    <t>RI707260</t>
  </si>
  <si>
    <t>TIVERTON UNNAMED #10</t>
  </si>
  <si>
    <t>RI822474</t>
  </si>
  <si>
    <t>TIVERTON UNNAMED #11</t>
  </si>
  <si>
    <t>RI330972</t>
  </si>
  <si>
    <t>TIVERTON UNNAMED #12</t>
  </si>
  <si>
    <t>RI832353</t>
  </si>
  <si>
    <t>TIVERTON UNNAMED #2</t>
  </si>
  <si>
    <t>RI824158</t>
  </si>
  <si>
    <t>TIVERTON UNNAMED #3</t>
  </si>
  <si>
    <t>RI523717</t>
  </si>
  <si>
    <t>TIVERTON UNNAMED #4</t>
  </si>
  <si>
    <t>RI159418</t>
  </si>
  <si>
    <t>TIVERTON UNNAMED #5</t>
  </si>
  <si>
    <t>RI786022</t>
  </si>
  <si>
    <t>TIVERTON UNNAMED #6</t>
  </si>
  <si>
    <t>RI469711</t>
  </si>
  <si>
    <t>TIVERTON UNNAMED #7</t>
  </si>
  <si>
    <t>RI309443</t>
  </si>
  <si>
    <t>TIVERTON UNNAMED #8</t>
  </si>
  <si>
    <t>RI747901</t>
  </si>
  <si>
    <t>TIVERTON UNNAMED #9</t>
  </si>
  <si>
    <t>RI359919</t>
  </si>
  <si>
    <t>WARRENS POINT BEACH CLUB</t>
  </si>
  <si>
    <t>RI321863</t>
  </si>
  <si>
    <t>WEST BEACH</t>
  </si>
  <si>
    <t>PROVIDENCE</t>
  </si>
  <si>
    <t>RI683850</t>
  </si>
  <si>
    <t>BOLD POINT</t>
  </si>
  <si>
    <t>RI363625</t>
  </si>
  <si>
    <t>BULLOCKS NECK</t>
  </si>
  <si>
    <t>RI511145</t>
  </si>
  <si>
    <t>CRANSTON UNNAMED #1</t>
  </si>
  <si>
    <t>RI216352</t>
  </si>
  <si>
    <t>CRANSTON UNNAMED #2</t>
  </si>
  <si>
    <t>RI517101</t>
  </si>
  <si>
    <t>CRESCENT BEACH</t>
  </si>
  <si>
    <t>RI179260</t>
  </si>
  <si>
    <t>EAST PROVIDENCE UNNAMED #1</t>
  </si>
  <si>
    <t>RI472376</t>
  </si>
  <si>
    <t>EAST PROVIDENCE UNNAMED #2</t>
  </si>
  <si>
    <t>RI104138</t>
  </si>
  <si>
    <t>SABINS POINT</t>
  </si>
  <si>
    <t>WASHINGTON</t>
  </si>
  <si>
    <t>RI876557</t>
  </si>
  <si>
    <t>ALFIES</t>
  </si>
  <si>
    <t>RI520644</t>
  </si>
  <si>
    <t>ANDREA HOTEL</t>
  </si>
  <si>
    <t>RI425865</t>
  </si>
  <si>
    <t>ATLANTIC BEACH CASINO RESORT</t>
  </si>
  <si>
    <t>RI609760</t>
  </si>
  <si>
    <t>ATLANTIC BEACH PARK</t>
  </si>
  <si>
    <t>RI420904</t>
  </si>
  <si>
    <t>ATLANTIC PIZZA AND GRILL</t>
  </si>
  <si>
    <t>RI139907</t>
  </si>
  <si>
    <t>BALLARDS INN</t>
  </si>
  <si>
    <t>RI187773</t>
  </si>
  <si>
    <t>BLOCK ISLAND UNNAMED #1</t>
  </si>
  <si>
    <t>RI116360</t>
  </si>
  <si>
    <t>BLOCK ISLAND UNNAMED #10</t>
  </si>
  <si>
    <t>RI740991</t>
  </si>
  <si>
    <t>BLOCK ISLAND UNNAMED #11</t>
  </si>
  <si>
    <t>RI983287</t>
  </si>
  <si>
    <t>BLOCK ISLAND UNNAMED #12</t>
  </si>
  <si>
    <t>RI599291</t>
  </si>
  <si>
    <t>BLOCK ISLAND UNNAMED #2</t>
  </si>
  <si>
    <t>RI186490</t>
  </si>
  <si>
    <t>BLOCK ISLAND UNNAMED #3</t>
  </si>
  <si>
    <t>RI800459</t>
  </si>
  <si>
    <t>BLOCK ISLAND UNNAMED #4</t>
  </si>
  <si>
    <t>RI290943</t>
  </si>
  <si>
    <t>BLOCK ISLAND UNNAMED #5</t>
  </si>
  <si>
    <t>RI690244</t>
  </si>
  <si>
    <t>BLOCK ISLAND UNNAMED #6</t>
  </si>
  <si>
    <t>RI760606</t>
  </si>
  <si>
    <t>BLOCK ISLAND UNNAMED #7</t>
  </si>
  <si>
    <t>RI806081</t>
  </si>
  <si>
    <t>BLOCK ISLAND UNNAMED #8</t>
  </si>
  <si>
    <t>RI211686</t>
  </si>
  <si>
    <t>BLUE SHUTTERS BEACH</t>
  </si>
  <si>
    <t>RI184319</t>
  </si>
  <si>
    <t>BONNET SHORES BEACH CLUB</t>
  </si>
  <si>
    <t>RI872220</t>
  </si>
  <si>
    <t>BROWNING BEACH</t>
  </si>
  <si>
    <t>RI304182</t>
  </si>
  <si>
    <t>CAMP FULLER-YMCA BEACH</t>
  </si>
  <si>
    <t>RI992593</t>
  </si>
  <si>
    <t>CAMP GROSVENOR</t>
  </si>
  <si>
    <t>RI011908</t>
  </si>
  <si>
    <t>CAPT ROGER WHEELER</t>
  </si>
  <si>
    <t>RI159558</t>
  </si>
  <si>
    <t>CHARLESTOWN BEACH</t>
  </si>
  <si>
    <t>RI288309</t>
  </si>
  <si>
    <t>CHARLESTOWN BREACHWAY</t>
  </si>
  <si>
    <t>RI699153</t>
  </si>
  <si>
    <t>CHARLESTOWN TOWN BEACH</t>
  </si>
  <si>
    <t>RI944550</t>
  </si>
  <si>
    <t>CHARLESTOWN UNNAMED #1</t>
  </si>
  <si>
    <t>RI243604</t>
  </si>
  <si>
    <t>CHARLESTOWN UNNAMED #2</t>
  </si>
  <si>
    <t>RI426497</t>
  </si>
  <si>
    <t>DUNES CLUB</t>
  </si>
  <si>
    <t>RI865710</t>
  </si>
  <si>
    <t>DUNES PARK</t>
  </si>
  <si>
    <t>RI462297</t>
  </si>
  <si>
    <t>EAST BEACH</t>
  </si>
  <si>
    <t>RI438872</t>
  </si>
  <si>
    <t>EAST MATUNUCK STATE BEACH</t>
  </si>
  <si>
    <t>RI457239</t>
  </si>
  <si>
    <t>FRED BENSON TOWN BEACH</t>
  </si>
  <si>
    <t>Private/Public</t>
  </si>
  <si>
    <t>RI759310</t>
  </si>
  <si>
    <t>GALILEE BEACH CLUB ASSOCIAT</t>
  </si>
  <si>
    <t>RI313278</t>
  </si>
  <si>
    <t>JIMS TRAILER PARK</t>
  </si>
  <si>
    <t>RI997370</t>
  </si>
  <si>
    <t>KELLY BEACH</t>
  </si>
  <si>
    <t>RI027051</t>
  </si>
  <si>
    <t>MATUNUCK TOWN BEACH</t>
  </si>
  <si>
    <t>RI333011</t>
  </si>
  <si>
    <t>MISQUAMICUT CLUB</t>
  </si>
  <si>
    <t>RI380247</t>
  </si>
  <si>
    <t>MISQUAMICUT FIRE DISTRICT BEACH</t>
  </si>
  <si>
    <t>RI312978</t>
  </si>
  <si>
    <t>MISQUAMICUT STATE BEACH</t>
  </si>
  <si>
    <t>RI733008</t>
  </si>
  <si>
    <t>MOONSTONE BEACH</t>
  </si>
  <si>
    <t>RI274640</t>
  </si>
  <si>
    <t>NAPA TREE POINT BEACH</t>
  </si>
  <si>
    <t>RI970435</t>
  </si>
  <si>
    <t>NARRAGANSETT TOWN BEACH</t>
  </si>
  <si>
    <t>RI154100</t>
  </si>
  <si>
    <t>NARRAGANSETT UNNAMED #1</t>
  </si>
  <si>
    <t>RI848966</t>
  </si>
  <si>
    <t>NARRAGANSETT UNNAMED #10</t>
  </si>
  <si>
    <t>RI209971</t>
  </si>
  <si>
    <t>NARRAGANSETT UNNAMED #11</t>
  </si>
  <si>
    <t>RI137616</t>
  </si>
  <si>
    <t>NARRAGANSETT UNNAMED #3</t>
  </si>
  <si>
    <t>RI796294</t>
  </si>
  <si>
    <t>NARRAGANSETT UNNAMED #4</t>
  </si>
  <si>
    <t>RI684713</t>
  </si>
  <si>
    <t>NARRAGANSETT UNNAMED #5</t>
  </si>
  <si>
    <t>RI184975</t>
  </si>
  <si>
    <t>NARRAGANSETT UNNAMED #6</t>
  </si>
  <si>
    <t>RI478575</t>
  </si>
  <si>
    <t>NARRAGANSETT UNNAMED #7</t>
  </si>
  <si>
    <t>RI325347</t>
  </si>
  <si>
    <t>NARRAGANSETT UNNAMED #8</t>
  </si>
  <si>
    <t>RI303471</t>
  </si>
  <si>
    <t>NARRAGANSETT UNNAMED #9</t>
  </si>
  <si>
    <t>RI904859</t>
  </si>
  <si>
    <t>NARRAGNASETT UNNAMED #2</t>
  </si>
  <si>
    <t>RI040333</t>
  </si>
  <si>
    <t>NORTH KINGSTOWN TOWN BEACH</t>
  </si>
  <si>
    <t>RI965777</t>
  </si>
  <si>
    <t>NORTH KINGSTOWN UNNAMED #1</t>
  </si>
  <si>
    <t>RI839196</t>
  </si>
  <si>
    <t>NORTH KINGSTOWN UNNAMED #10</t>
  </si>
  <si>
    <t>RI333531</t>
  </si>
  <si>
    <t>NORTH KINGSTOWN UNNAMED #11</t>
  </si>
  <si>
    <t>RI931793</t>
  </si>
  <si>
    <t>NORTH KINGSTOWN UNNAMED #12</t>
  </si>
  <si>
    <t>RI709494</t>
  </si>
  <si>
    <t>NORTH KINGSTOWN UNNAMED #13</t>
  </si>
  <si>
    <t>RI625247</t>
  </si>
  <si>
    <t>NORTH KINGSTOWN UNNAMED #2</t>
  </si>
  <si>
    <t>RI962366</t>
  </si>
  <si>
    <t>NORTH KINGSTOWN UNNAMED #3</t>
  </si>
  <si>
    <t>RI172653</t>
  </si>
  <si>
    <t>NORTH KINGSTOWN UNNAMED #4</t>
  </si>
  <si>
    <t>RI519169</t>
  </si>
  <si>
    <t>NORTH KINGSTOWN UNNAMED #5</t>
  </si>
  <si>
    <t>RI114842</t>
  </si>
  <si>
    <t>NORTH KINGSTOWN UNNAMED #6</t>
  </si>
  <si>
    <t>RI932688</t>
  </si>
  <si>
    <t>NORTH KINGSTOWN UNNAMED #7</t>
  </si>
  <si>
    <t>RI637393</t>
  </si>
  <si>
    <t>NORTH KINGSTOWN UNNAMED #8</t>
  </si>
  <si>
    <t>RI683676</t>
  </si>
  <si>
    <t>NORTH KINGSTOWN UNNAMED #9</t>
  </si>
  <si>
    <t>RI446203</t>
  </si>
  <si>
    <t>PADDY'S BEACH</t>
  </si>
  <si>
    <t>RI591486</t>
  </si>
  <si>
    <t>PLEASANT VIEW INN</t>
  </si>
  <si>
    <t>RI205142</t>
  </si>
  <si>
    <t>PLUM BEACH CLUB</t>
  </si>
  <si>
    <t>RI151739</t>
  </si>
  <si>
    <t>QUONOCHOTAUG BEACH</t>
  </si>
  <si>
    <t>RI150210</t>
  </si>
  <si>
    <t>ROY CARPENTER'S BEACH</t>
  </si>
  <si>
    <t>RI649849</t>
  </si>
  <si>
    <t>SALTY BRINE BEACH</t>
  </si>
  <si>
    <t>RI379521</t>
  </si>
  <si>
    <t>SAM'S BEACH</t>
  </si>
  <si>
    <t>RI637940</t>
  </si>
  <si>
    <t>SANDY SHORE MOTEL</t>
  </si>
  <si>
    <t>RI901282</t>
  </si>
  <si>
    <t>SAUNDERSTOWN YACHT CLUB</t>
  </si>
  <si>
    <t>RI606484</t>
  </si>
  <si>
    <t>SCARBOROUGH STATE BEACH NORTH</t>
  </si>
  <si>
    <t>RI606485</t>
  </si>
  <si>
    <t>SCARBOROUGH STATE BEACH SOUTH</t>
  </si>
  <si>
    <t>RI496144</t>
  </si>
  <si>
    <t>SEASIDE BEACH CLUB</t>
  </si>
  <si>
    <t>RI465925</t>
  </si>
  <si>
    <t>SOUTH KINGSTOWN UNNAMED #1</t>
  </si>
  <si>
    <t>RI584127</t>
  </si>
  <si>
    <t>SOUTH KINGSTOWN UNNAMED #2</t>
  </si>
  <si>
    <t>RI821900</t>
  </si>
  <si>
    <t>SOUTH KINGSTOWN UNNAMED #3</t>
  </si>
  <si>
    <t>RI277543</t>
  </si>
  <si>
    <t>SOUTH KINGSTOWN UNNAMED #4</t>
  </si>
  <si>
    <t>RI118540</t>
  </si>
  <si>
    <t>SOUTH KINGSTOWN UNNAMED #5</t>
  </si>
  <si>
    <t>RI909833</t>
  </si>
  <si>
    <t>SURF HOTEL</t>
  </si>
  <si>
    <t>RI912306</t>
  </si>
  <si>
    <t>TRUSTOM BEACH</t>
  </si>
  <si>
    <t>RI299364</t>
  </si>
  <si>
    <t>WEEKAPAUG FIRE DISTRICT</t>
  </si>
  <si>
    <t>RI191741</t>
  </si>
  <si>
    <t>WESTERLY TOWN BEACH-NEW</t>
  </si>
  <si>
    <t>RI562117</t>
  </si>
  <si>
    <t>WESTERLY TOWN BEACH-OLD</t>
  </si>
  <si>
    <t>RI276121</t>
  </si>
  <si>
    <t>WESTERLY UNAMED # 1</t>
  </si>
  <si>
    <t>RI223395</t>
  </si>
  <si>
    <t>WESTERLY UNAMED # 2</t>
  </si>
  <si>
    <t>RI868564</t>
  </si>
  <si>
    <t>WESTERLY UNAMED # 3</t>
  </si>
  <si>
    <t>RI195527</t>
  </si>
  <si>
    <t>WESTERLY UNAMED # 4</t>
  </si>
  <si>
    <t>RI734396</t>
  </si>
  <si>
    <t>WESTQUAGE BEACH</t>
  </si>
  <si>
    <t>RI657402</t>
  </si>
  <si>
    <t>WILLOW DELL BEACH CLUB</t>
  </si>
  <si>
    <t>PER_MONTH</t>
  </si>
  <si>
    <t>BARRINGTON TOWN BEACH</t>
  </si>
  <si>
    <t>Closure</t>
  </si>
  <si>
    <t>ENTERO</t>
  </si>
  <si>
    <t>OTHER</t>
  </si>
  <si>
    <t>ATLANTIC BEACH CLUB BEACH</t>
  </si>
  <si>
    <t>HAZARDS BEACH</t>
  </si>
  <si>
    <t>ENTERO:</t>
  </si>
  <si>
    <t>OTHER:</t>
  </si>
  <si>
    <t>RI555809</t>
  </si>
  <si>
    <t>BREEZEWAY INN BEACH</t>
  </si>
  <si>
    <t>RI104171</t>
  </si>
  <si>
    <t>GREENHILL BEACH</t>
  </si>
  <si>
    <t>RI780069</t>
  </si>
  <si>
    <t>OCEAN HOUSE</t>
  </si>
  <si>
    <t>RI585150</t>
  </si>
  <si>
    <t>WATCH HILL CAROUSEL BEACH</t>
  </si>
  <si>
    <t>Action start date</t>
  </si>
  <si>
    <t>Action end date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</si>
</sst>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[$-409]m/d/yy\ h:mm\ AM/PM;@"/>
  </numFmts>
  <fonts count="2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168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Border="1"/>
    <xf numFmtId="0" fontId="5" fillId="0" borderId="0" xfId="0" applyFont="1" applyFill="1" applyAlignment="1">
      <alignment horizontal="center" vertical="center"/>
    </xf>
    <xf numFmtId="164" fontId="17" fillId="0" borderId="0" xfId="0" quotePrefix="1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quotePrefix="1" applyFont="1" applyFill="1" applyAlignment="1">
      <alignment horizontal="center"/>
    </xf>
    <xf numFmtId="0" fontId="5" fillId="0" borderId="1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0" fontId="0" fillId="0" borderId="1" xfId="0" applyBorder="1"/>
  </cellXfs>
  <cellStyles count="2">
    <cellStyle name="Normal" xfId="0" builtinId="0"/>
    <cellStyle name="Normal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W22"/>
  <sheetViews>
    <sheetView tabSelected="1" workbookViewId="0"/>
  </sheetViews>
  <sheetFormatPr defaultRowHeight="12.75"/>
  <cols>
    <col min="1" max="1" width="11.5703125" style="5" customWidth="1"/>
    <col min="2" max="2" width="0.5703125" style="5" customWidth="1"/>
    <col min="3" max="8" width="8.28515625" style="5" customWidth="1"/>
    <col min="9" max="9" width="0.5703125" style="5" customWidth="1"/>
    <col min="10" max="12" width="8.28515625" style="5" customWidth="1"/>
    <col min="13" max="13" width="0.5703125" style="5" customWidth="1"/>
    <col min="14" max="19" width="8.28515625" style="5" customWidth="1"/>
    <col min="20" max="20" width="0.5703125" style="5" customWidth="1"/>
    <col min="21" max="16384" width="9.140625" style="5"/>
  </cols>
  <sheetData>
    <row r="1" spans="1:23">
      <c r="A1" s="11"/>
      <c r="B1" s="11"/>
      <c r="C1" s="155" t="s">
        <v>34</v>
      </c>
      <c r="D1" s="157"/>
      <c r="E1" s="157"/>
      <c r="F1" s="156"/>
      <c r="G1" s="156"/>
      <c r="H1" s="58"/>
      <c r="I1" s="75"/>
      <c r="J1" s="155" t="s">
        <v>37</v>
      </c>
      <c r="K1" s="155"/>
      <c r="L1" s="155"/>
      <c r="M1" s="58"/>
      <c r="N1" s="155" t="s">
        <v>42</v>
      </c>
      <c r="O1" s="156"/>
      <c r="P1" s="156"/>
      <c r="Q1" s="156"/>
      <c r="R1" s="156"/>
      <c r="S1" s="156"/>
      <c r="T1" s="58"/>
      <c r="U1" s="155" t="s">
        <v>41</v>
      </c>
      <c r="V1" s="156"/>
      <c r="W1" s="156"/>
    </row>
    <row r="2" spans="1:23" ht="88.5" customHeight="1">
      <c r="A2" s="4" t="s">
        <v>12</v>
      </c>
      <c r="B2" s="4"/>
      <c r="C2" s="3" t="s">
        <v>39</v>
      </c>
      <c r="D2" s="3" t="s">
        <v>44</v>
      </c>
      <c r="E2" s="3" t="s">
        <v>45</v>
      </c>
      <c r="F2" s="3" t="s">
        <v>152</v>
      </c>
      <c r="G2" s="3" t="s">
        <v>40</v>
      </c>
      <c r="H2" s="3" t="s">
        <v>54</v>
      </c>
      <c r="I2" s="3"/>
      <c r="J2" s="3" t="s">
        <v>0</v>
      </c>
      <c r="K2" s="3" t="s">
        <v>1</v>
      </c>
      <c r="L2" s="3" t="s">
        <v>2</v>
      </c>
      <c r="M2" s="3"/>
      <c r="N2" s="14" t="s">
        <v>43</v>
      </c>
      <c r="O2" s="3" t="s">
        <v>4</v>
      </c>
      <c r="P2" s="3" t="s">
        <v>5</v>
      </c>
      <c r="Q2" s="3" t="s">
        <v>6</v>
      </c>
      <c r="R2" s="3" t="s">
        <v>7</v>
      </c>
      <c r="S2" s="3" t="s">
        <v>8</v>
      </c>
      <c r="T2" s="3"/>
      <c r="U2" s="14" t="s">
        <v>9</v>
      </c>
      <c r="V2" s="15" t="s">
        <v>10</v>
      </c>
      <c r="W2" s="3" t="s">
        <v>15</v>
      </c>
    </row>
    <row r="3" spans="1:23">
      <c r="A3" s="30" t="s">
        <v>153</v>
      </c>
      <c r="B3" s="16"/>
      <c r="C3" s="32">
        <f>Monitoring!$B$22</f>
        <v>20</v>
      </c>
      <c r="D3" s="30">
        <f>Monitoring!$F$22</f>
        <v>4</v>
      </c>
      <c r="E3" s="48">
        <f>D3/C3</f>
        <v>0.2</v>
      </c>
      <c r="F3" s="79">
        <f>Monitoring!$J$22</f>
        <v>0</v>
      </c>
      <c r="G3" s="152" t="s">
        <v>38</v>
      </c>
      <c r="H3" s="152" t="s">
        <v>38</v>
      </c>
      <c r="I3" s="13"/>
      <c r="J3" s="47">
        <f>'2010 Actions'!$B$12</f>
        <v>4</v>
      </c>
      <c r="K3" s="47">
        <f>D3-J3</f>
        <v>0</v>
      </c>
      <c r="L3" s="48">
        <f>J3/D3</f>
        <v>1</v>
      </c>
      <c r="M3" s="13"/>
      <c r="N3" s="58">
        <f>'Action Durations'!D7</f>
        <v>10</v>
      </c>
      <c r="O3" s="47">
        <f>'Action Durations'!G7</f>
        <v>7</v>
      </c>
      <c r="P3" s="47">
        <f>'Action Durations'!H7</f>
        <v>2</v>
      </c>
      <c r="Q3" s="47">
        <f>'Action Durations'!I7</f>
        <v>1</v>
      </c>
      <c r="R3" s="47">
        <f>'Action Durations'!J7</f>
        <v>0</v>
      </c>
      <c r="S3" s="47">
        <f>'Action Durations'!K7</f>
        <v>0</v>
      </c>
      <c r="T3" s="13"/>
      <c r="U3" s="49">
        <f>'Beach Days'!E7</f>
        <v>396</v>
      </c>
      <c r="V3" s="49">
        <f>'Beach Days'!H7</f>
        <v>16</v>
      </c>
      <c r="W3" s="38">
        <f>V3/U3</f>
        <v>4.0404040404040407E-2</v>
      </c>
    </row>
    <row r="4" spans="1:23">
      <c r="A4" s="30" t="s">
        <v>196</v>
      </c>
      <c r="B4" s="16"/>
      <c r="C4" s="54">
        <f>Monitoring!$B$40</f>
        <v>16</v>
      </c>
      <c r="D4" s="30">
        <f>Monitoring!$F$40</f>
        <v>4</v>
      </c>
      <c r="E4" s="48">
        <f>D4/C4</f>
        <v>0.25</v>
      </c>
      <c r="F4" s="79">
        <f>Monitoring!$J$40</f>
        <v>0</v>
      </c>
      <c r="G4" s="152" t="s">
        <v>38</v>
      </c>
      <c r="H4" s="152" t="s">
        <v>38</v>
      </c>
      <c r="I4" s="13"/>
      <c r="J4" s="47">
        <f>'2010 Actions'!$B$25</f>
        <v>4</v>
      </c>
      <c r="K4" s="47">
        <f>D4-J4</f>
        <v>0</v>
      </c>
      <c r="L4" s="48">
        <f>J4/D4</f>
        <v>1</v>
      </c>
      <c r="M4" s="13"/>
      <c r="N4" s="132">
        <f>'Action Durations'!D13</f>
        <v>11</v>
      </c>
      <c r="O4" s="47">
        <f>'Action Durations'!G13</f>
        <v>6</v>
      </c>
      <c r="P4" s="47">
        <f>'Action Durations'!H13</f>
        <v>3</v>
      </c>
      <c r="Q4" s="47">
        <f>'Action Durations'!I13</f>
        <v>2</v>
      </c>
      <c r="R4" s="47">
        <f>'Action Durations'!J13</f>
        <v>0</v>
      </c>
      <c r="S4" s="47">
        <f>'Action Durations'!K13</f>
        <v>0</v>
      </c>
      <c r="T4" s="13"/>
      <c r="U4" s="49">
        <f>'Beach Days'!E13</f>
        <v>396</v>
      </c>
      <c r="V4" s="49">
        <f>'Beach Days'!H13</f>
        <v>20</v>
      </c>
      <c r="W4" s="38">
        <f>V4/U4</f>
        <v>5.0505050505050504E-2</v>
      </c>
    </row>
    <row r="5" spans="1:23">
      <c r="A5" s="30" t="s">
        <v>229</v>
      </c>
      <c r="B5" s="16"/>
      <c r="C5" s="54">
        <f>Monitoring!$B$128</f>
        <v>86</v>
      </c>
      <c r="D5" s="30">
        <f>Monitoring!$F$128</f>
        <v>18</v>
      </c>
      <c r="E5" s="48">
        <f>D5/C5</f>
        <v>0.20930232558139536</v>
      </c>
      <c r="F5" s="79">
        <f>Monitoring!$J$128</f>
        <v>0</v>
      </c>
      <c r="G5" s="152" t="s">
        <v>38</v>
      </c>
      <c r="H5" s="152" t="s">
        <v>38</v>
      </c>
      <c r="I5" s="13"/>
      <c r="J5" s="47">
        <f>'2010 Actions'!$B$44</f>
        <v>7</v>
      </c>
      <c r="K5" s="47">
        <f>D5-J5</f>
        <v>11</v>
      </c>
      <c r="L5" s="48">
        <f>J5/D5</f>
        <v>0.3888888888888889</v>
      </c>
      <c r="M5" s="13"/>
      <c r="N5" s="133">
        <f>'Action Durations'!D22</f>
        <v>17</v>
      </c>
      <c r="O5" s="47">
        <f>'Action Durations'!G22</f>
        <v>11</v>
      </c>
      <c r="P5" s="47">
        <f>'Action Durations'!H22</f>
        <v>5</v>
      </c>
      <c r="Q5" s="47">
        <f>'Action Durations'!I22</f>
        <v>1</v>
      </c>
      <c r="R5" s="47">
        <f>'Action Durations'!J22</f>
        <v>0</v>
      </c>
      <c r="S5" s="47">
        <f>'Action Durations'!K22</f>
        <v>0</v>
      </c>
      <c r="T5" s="13"/>
      <c r="U5" s="49">
        <f>'Beach Days'!E33</f>
        <v>1782</v>
      </c>
      <c r="V5" s="49">
        <f>'Beach Days'!H33</f>
        <v>24</v>
      </c>
      <c r="W5" s="38">
        <f>V5/U5</f>
        <v>1.3468013468013467E-2</v>
      </c>
    </row>
    <row r="6" spans="1:23">
      <c r="A6" s="30" t="s">
        <v>403</v>
      </c>
      <c r="B6" s="16"/>
      <c r="C6" s="54">
        <f>Monitoring!$B$138</f>
        <v>8</v>
      </c>
      <c r="D6" s="30">
        <f>Monitoring!$F$138</f>
        <v>0</v>
      </c>
      <c r="E6" s="48">
        <f>D6/C6</f>
        <v>0</v>
      </c>
      <c r="F6" s="152" t="s">
        <v>38</v>
      </c>
      <c r="G6" s="152" t="s">
        <v>38</v>
      </c>
      <c r="H6" s="152" t="s">
        <v>38</v>
      </c>
      <c r="I6" s="13"/>
      <c r="J6" s="152" t="s">
        <v>38</v>
      </c>
      <c r="K6" s="152" t="s">
        <v>38</v>
      </c>
      <c r="L6" s="152" t="s">
        <v>38</v>
      </c>
      <c r="M6" s="13"/>
      <c r="N6" s="152" t="s">
        <v>38</v>
      </c>
      <c r="O6" s="152" t="s">
        <v>38</v>
      </c>
      <c r="P6" s="152" t="s">
        <v>38</v>
      </c>
      <c r="Q6" s="152" t="s">
        <v>38</v>
      </c>
      <c r="R6" s="152" t="s">
        <v>38</v>
      </c>
      <c r="S6" s="152" t="s">
        <v>38</v>
      </c>
      <c r="T6" s="13"/>
      <c r="U6" s="152" t="s">
        <v>38</v>
      </c>
      <c r="V6" s="152" t="s">
        <v>38</v>
      </c>
      <c r="W6" s="152" t="s">
        <v>38</v>
      </c>
    </row>
    <row r="7" spans="1:23">
      <c r="A7" s="30" t="s">
        <v>420</v>
      </c>
      <c r="B7" s="16"/>
      <c r="C7" s="140">
        <f>Monitoring!$B$240</f>
        <v>100</v>
      </c>
      <c r="D7" s="141">
        <f>Monitoring!$F$240</f>
        <v>46</v>
      </c>
      <c r="E7" s="40">
        <f t="shared" ref="E7" si="0">D7/C7</f>
        <v>0.46</v>
      </c>
      <c r="F7" s="142">
        <f>Monitoring!$J$240</f>
        <v>0</v>
      </c>
      <c r="G7" s="153" t="s">
        <v>38</v>
      </c>
      <c r="H7" s="153" t="s">
        <v>38</v>
      </c>
      <c r="I7" s="65"/>
      <c r="J7" s="143">
        <f>'2010 Actions'!$B$53</f>
        <v>4</v>
      </c>
      <c r="K7" s="143">
        <f>D7-J7</f>
        <v>42</v>
      </c>
      <c r="L7" s="40">
        <f t="shared" ref="L7" si="1">J7/D7</f>
        <v>8.6956521739130432E-2</v>
      </c>
      <c r="M7" s="65"/>
      <c r="N7" s="66">
        <f>'Action Durations'!D28</f>
        <v>7</v>
      </c>
      <c r="O7" s="143">
        <f>'Action Durations'!G28</f>
        <v>4</v>
      </c>
      <c r="P7" s="143">
        <f>'Action Durations'!H28</f>
        <v>2</v>
      </c>
      <c r="Q7" s="143">
        <f>'Action Durations'!I28</f>
        <v>1</v>
      </c>
      <c r="R7" s="143">
        <f>'Action Durations'!J28</f>
        <v>0</v>
      </c>
      <c r="S7" s="143">
        <f>'Action Durations'!K28</f>
        <v>0</v>
      </c>
      <c r="T7" s="65"/>
      <c r="U7" s="41">
        <f>'Beach Days'!E81</f>
        <v>4554</v>
      </c>
      <c r="V7" s="41">
        <f>'Beach Days'!H81</f>
        <v>11</v>
      </c>
      <c r="W7" s="40">
        <f t="shared" ref="W7" si="2">V7/U7</f>
        <v>2.4154589371980675E-3</v>
      </c>
    </row>
    <row r="8" spans="1:23">
      <c r="C8" s="12">
        <f>SUM(C3:C7)</f>
        <v>230</v>
      </c>
      <c r="D8" s="12">
        <f>SUM(D3:D7)</f>
        <v>72</v>
      </c>
      <c r="E8" s="18">
        <f>D8/C8</f>
        <v>0.31304347826086959</v>
      </c>
      <c r="F8" s="10">
        <f>SUM(F3:F7)</f>
        <v>0</v>
      </c>
      <c r="G8" s="152" t="s">
        <v>38</v>
      </c>
      <c r="H8" s="152" t="s">
        <v>38</v>
      </c>
      <c r="I8" s="12"/>
      <c r="J8" s="12">
        <f>SUM(J3:J7)</f>
        <v>19</v>
      </c>
      <c r="K8" s="17">
        <f>D8-J8</f>
        <v>53</v>
      </c>
      <c r="L8" s="18">
        <f>J8/D8</f>
        <v>0.2638888888888889</v>
      </c>
      <c r="M8" s="12"/>
      <c r="N8" s="12">
        <f t="shared" ref="N8:S8" si="3">SUM(N3:N7)</f>
        <v>45</v>
      </c>
      <c r="O8" s="12">
        <f t="shared" si="3"/>
        <v>28</v>
      </c>
      <c r="P8" s="12">
        <f t="shared" si="3"/>
        <v>12</v>
      </c>
      <c r="Q8" s="12">
        <f t="shared" si="3"/>
        <v>5</v>
      </c>
      <c r="R8" s="12">
        <f t="shared" si="3"/>
        <v>0</v>
      </c>
      <c r="S8" s="12">
        <f t="shared" si="3"/>
        <v>0</v>
      </c>
      <c r="T8" s="12"/>
      <c r="U8" s="10">
        <f>SUM(U3:U7)</f>
        <v>7128</v>
      </c>
      <c r="V8" s="10">
        <f>SUM(V3:V7)</f>
        <v>71</v>
      </c>
      <c r="W8" s="51">
        <f>V8/U8</f>
        <v>9.9607182940516271E-3</v>
      </c>
    </row>
    <row r="9" spans="1:23">
      <c r="C9" s="12"/>
      <c r="D9" s="12"/>
      <c r="E9" s="18"/>
      <c r="F9" s="10"/>
      <c r="G9" s="10"/>
      <c r="H9" s="83"/>
      <c r="I9" s="12"/>
      <c r="J9" s="12"/>
      <c r="K9" s="17"/>
      <c r="L9" s="18"/>
      <c r="M9" s="12"/>
      <c r="N9" s="12"/>
      <c r="O9" s="12"/>
      <c r="P9" s="12"/>
      <c r="Q9" s="12"/>
      <c r="R9" s="12"/>
      <c r="S9" s="12"/>
      <c r="T9" s="12"/>
      <c r="U9" s="10"/>
      <c r="V9" s="10"/>
      <c r="W9" s="51"/>
    </row>
    <row r="10" spans="1:23">
      <c r="V10" s="19"/>
    </row>
    <row r="11" spans="1:23">
      <c r="A11" s="82" t="s">
        <v>49</v>
      </c>
      <c r="V11" s="19"/>
    </row>
    <row r="12" spans="1:23">
      <c r="C12" s="89" t="s">
        <v>46</v>
      </c>
      <c r="D12" s="81" t="s">
        <v>58</v>
      </c>
    </row>
    <row r="13" spans="1:23">
      <c r="C13" s="89"/>
      <c r="D13" s="81" t="s">
        <v>59</v>
      </c>
    </row>
    <row r="14" spans="1:23">
      <c r="C14" s="89" t="s">
        <v>50</v>
      </c>
      <c r="D14" s="80" t="s">
        <v>57</v>
      </c>
    </row>
    <row r="15" spans="1:23">
      <c r="C15" s="89" t="s">
        <v>47</v>
      </c>
      <c r="D15" s="81" t="s">
        <v>60</v>
      </c>
    </row>
    <row r="16" spans="1:23">
      <c r="C16" s="89"/>
      <c r="D16" s="81" t="s">
        <v>61</v>
      </c>
    </row>
    <row r="17" spans="3:4">
      <c r="C17" s="89" t="s">
        <v>48</v>
      </c>
      <c r="D17" s="80" t="s">
        <v>62</v>
      </c>
    </row>
    <row r="18" spans="3:4">
      <c r="C18" s="89"/>
      <c r="D18" s="80" t="s">
        <v>63</v>
      </c>
    </row>
    <row r="19" spans="3:4">
      <c r="C19" s="89" t="s">
        <v>52</v>
      </c>
      <c r="D19" s="80" t="s">
        <v>64</v>
      </c>
    </row>
    <row r="20" spans="3:4">
      <c r="C20" s="90"/>
      <c r="D20" s="80" t="s">
        <v>65</v>
      </c>
    </row>
    <row r="21" spans="3:4">
      <c r="C21" s="89" t="s">
        <v>51</v>
      </c>
      <c r="D21" s="80" t="s">
        <v>55</v>
      </c>
    </row>
    <row r="22" spans="3:4">
      <c r="C22" s="89" t="s">
        <v>53</v>
      </c>
      <c r="D22" s="80" t="s">
        <v>56</v>
      </c>
    </row>
  </sheetData>
  <mergeCells count="4">
    <mergeCell ref="J1:L1"/>
    <mergeCell ref="N1:S1"/>
    <mergeCell ref="U1:W1"/>
    <mergeCell ref="C1:G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2010 Swimming Season
Rhode Island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245"/>
  <sheetViews>
    <sheetView zoomScaleNormal="100" workbookViewId="0"/>
  </sheetViews>
  <sheetFormatPr defaultRowHeight="12.75"/>
  <cols>
    <col min="1" max="1" width="12.5703125" style="28" customWidth="1"/>
    <col min="2" max="2" width="7.7109375" style="28" customWidth="1"/>
    <col min="3" max="3" width="33" style="28" customWidth="1"/>
    <col min="4" max="4" width="12.5703125" style="28" customWidth="1"/>
    <col min="5" max="5" width="8.28515625" style="53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>
      <c r="A1" s="25" t="s">
        <v>12</v>
      </c>
      <c r="B1" s="25" t="s">
        <v>13</v>
      </c>
      <c r="C1" s="25" t="s">
        <v>75</v>
      </c>
      <c r="D1" s="25" t="s">
        <v>76</v>
      </c>
      <c r="E1" s="3" t="s">
        <v>77</v>
      </c>
      <c r="F1" s="78" t="s">
        <v>150</v>
      </c>
      <c r="G1" s="25" t="s">
        <v>78</v>
      </c>
      <c r="H1" s="25" t="s">
        <v>79</v>
      </c>
      <c r="I1" s="25" t="s">
        <v>80</v>
      </c>
      <c r="J1" s="25" t="s">
        <v>81</v>
      </c>
    </row>
    <row r="2" spans="1:10" ht="12.75" customHeight="1">
      <c r="A2" s="30" t="s">
        <v>153</v>
      </c>
      <c r="B2" s="31" t="s">
        <v>154</v>
      </c>
      <c r="C2" s="31" t="s">
        <v>155</v>
      </c>
      <c r="D2" s="32" t="s">
        <v>194</v>
      </c>
      <c r="E2" s="32"/>
      <c r="F2" s="134"/>
      <c r="G2" s="32" t="s">
        <v>29</v>
      </c>
      <c r="H2" s="32" t="s">
        <v>29</v>
      </c>
      <c r="I2" s="32" t="s">
        <v>29</v>
      </c>
      <c r="J2" s="32" t="s">
        <v>29</v>
      </c>
    </row>
    <row r="3" spans="1:10" ht="12.75" customHeight="1">
      <c r="A3" s="30" t="s">
        <v>153</v>
      </c>
      <c r="B3" s="31" t="s">
        <v>156</v>
      </c>
      <c r="C3" s="31" t="s">
        <v>157</v>
      </c>
      <c r="D3" s="32" t="s">
        <v>194</v>
      </c>
      <c r="E3" s="32"/>
      <c r="F3" s="134"/>
      <c r="G3" s="32" t="s">
        <v>29</v>
      </c>
      <c r="H3" s="32" t="s">
        <v>29</v>
      </c>
      <c r="I3" s="32" t="s">
        <v>29</v>
      </c>
      <c r="J3" s="32" t="s">
        <v>29</v>
      </c>
    </row>
    <row r="4" spans="1:10" ht="12.75" customHeight="1">
      <c r="A4" s="30" t="s">
        <v>153</v>
      </c>
      <c r="B4" s="31" t="s">
        <v>158</v>
      </c>
      <c r="C4" s="31" t="s">
        <v>159</v>
      </c>
      <c r="D4" s="32" t="s">
        <v>30</v>
      </c>
      <c r="E4" s="32">
        <v>1</v>
      </c>
      <c r="F4" s="134"/>
      <c r="G4" s="32" t="s">
        <v>29</v>
      </c>
      <c r="H4" s="32" t="s">
        <v>29</v>
      </c>
      <c r="I4" s="32" t="s">
        <v>29</v>
      </c>
      <c r="J4" s="32" t="s">
        <v>29</v>
      </c>
    </row>
    <row r="5" spans="1:10" ht="12.75" customHeight="1">
      <c r="A5" s="30" t="s">
        <v>153</v>
      </c>
      <c r="B5" s="31" t="s">
        <v>160</v>
      </c>
      <c r="C5" s="31" t="s">
        <v>161</v>
      </c>
      <c r="D5" s="32" t="s">
        <v>194</v>
      </c>
      <c r="E5" s="32"/>
      <c r="F5" s="134"/>
      <c r="G5" s="32" t="s">
        <v>29</v>
      </c>
      <c r="H5" s="32" t="s">
        <v>29</v>
      </c>
      <c r="I5" s="32" t="s">
        <v>29</v>
      </c>
      <c r="J5" s="32" t="s">
        <v>29</v>
      </c>
    </row>
    <row r="6" spans="1:10" ht="12.75" customHeight="1">
      <c r="A6" s="30" t="s">
        <v>153</v>
      </c>
      <c r="B6" s="31" t="s">
        <v>162</v>
      </c>
      <c r="C6" s="31" t="s">
        <v>163</v>
      </c>
      <c r="D6" s="32" t="s">
        <v>194</v>
      </c>
      <c r="E6" s="32"/>
      <c r="F6" s="134"/>
      <c r="G6" s="32" t="s">
        <v>29</v>
      </c>
      <c r="H6" s="32" t="s">
        <v>29</v>
      </c>
      <c r="I6" s="32" t="s">
        <v>29</v>
      </c>
      <c r="J6" s="32" t="s">
        <v>29</v>
      </c>
    </row>
    <row r="7" spans="1:10" ht="12.75" customHeight="1">
      <c r="A7" s="30" t="s">
        <v>153</v>
      </c>
      <c r="B7" s="31" t="s">
        <v>164</v>
      </c>
      <c r="C7" s="31" t="s">
        <v>165</v>
      </c>
      <c r="D7" s="32" t="s">
        <v>194</v>
      </c>
      <c r="E7" s="32"/>
      <c r="F7" s="134"/>
      <c r="G7" s="32" t="s">
        <v>33</v>
      </c>
      <c r="H7" s="32" t="s">
        <v>33</v>
      </c>
      <c r="I7" s="32" t="s">
        <v>33</v>
      </c>
      <c r="J7" s="32" t="s">
        <v>33</v>
      </c>
    </row>
    <row r="8" spans="1:10" ht="12.75" customHeight="1">
      <c r="A8" s="30" t="s">
        <v>153</v>
      </c>
      <c r="B8" s="31" t="s">
        <v>166</v>
      </c>
      <c r="C8" s="31" t="s">
        <v>167</v>
      </c>
      <c r="D8" s="32" t="s">
        <v>194</v>
      </c>
      <c r="E8" s="32"/>
      <c r="F8" s="134"/>
      <c r="G8" s="32" t="s">
        <v>29</v>
      </c>
      <c r="H8" s="32" t="s">
        <v>29</v>
      </c>
      <c r="I8" s="32" t="s">
        <v>29</v>
      </c>
      <c r="J8" s="32" t="s">
        <v>29</v>
      </c>
    </row>
    <row r="9" spans="1:10" ht="12.75" customHeight="1">
      <c r="A9" s="30" t="s">
        <v>153</v>
      </c>
      <c r="B9" s="31" t="s">
        <v>168</v>
      </c>
      <c r="C9" s="31" t="s">
        <v>169</v>
      </c>
      <c r="D9" s="32" t="s">
        <v>30</v>
      </c>
      <c r="E9" s="32">
        <v>1</v>
      </c>
      <c r="F9" s="134"/>
      <c r="G9" s="32" t="s">
        <v>29</v>
      </c>
      <c r="H9" s="32" t="s">
        <v>29</v>
      </c>
      <c r="I9" s="32" t="s">
        <v>29</v>
      </c>
      <c r="J9" s="32" t="s">
        <v>29</v>
      </c>
    </row>
    <row r="10" spans="1:10" ht="12.75" customHeight="1">
      <c r="A10" s="30" t="s">
        <v>153</v>
      </c>
      <c r="B10" s="31" t="s">
        <v>170</v>
      </c>
      <c r="C10" s="31" t="s">
        <v>171</v>
      </c>
      <c r="D10" s="32" t="s">
        <v>194</v>
      </c>
      <c r="E10" s="32"/>
      <c r="F10" s="134"/>
      <c r="G10" s="32" t="s">
        <v>29</v>
      </c>
      <c r="H10" s="32" t="s">
        <v>29</v>
      </c>
      <c r="I10" s="32" t="s">
        <v>29</v>
      </c>
      <c r="J10" s="32" t="s">
        <v>29</v>
      </c>
    </row>
    <row r="11" spans="1:10" ht="12.75" customHeight="1">
      <c r="A11" s="30" t="s">
        <v>153</v>
      </c>
      <c r="B11" s="31" t="s">
        <v>172</v>
      </c>
      <c r="C11" s="31" t="s">
        <v>173</v>
      </c>
      <c r="D11" s="32" t="s">
        <v>194</v>
      </c>
      <c r="E11" s="32"/>
      <c r="F11" s="134"/>
      <c r="G11" s="32" t="s">
        <v>29</v>
      </c>
      <c r="H11" s="32" t="s">
        <v>29</v>
      </c>
      <c r="I11" s="32" t="s">
        <v>29</v>
      </c>
      <c r="J11" s="32" t="s">
        <v>29</v>
      </c>
    </row>
    <row r="12" spans="1:10" ht="12.75" customHeight="1">
      <c r="A12" s="30" t="s">
        <v>153</v>
      </c>
      <c r="B12" s="31" t="s">
        <v>174</v>
      </c>
      <c r="C12" s="31" t="s">
        <v>175</v>
      </c>
      <c r="D12" s="32" t="s">
        <v>194</v>
      </c>
      <c r="E12" s="32"/>
      <c r="F12" s="134"/>
      <c r="G12" s="32" t="s">
        <v>29</v>
      </c>
      <c r="H12" s="32" t="s">
        <v>29</v>
      </c>
      <c r="I12" s="32" t="s">
        <v>29</v>
      </c>
      <c r="J12" s="32" t="s">
        <v>29</v>
      </c>
    </row>
    <row r="13" spans="1:10" ht="12.75" customHeight="1">
      <c r="A13" s="30" t="s">
        <v>153</v>
      </c>
      <c r="B13" s="31" t="s">
        <v>176</v>
      </c>
      <c r="C13" s="31" t="s">
        <v>177</v>
      </c>
      <c r="D13" s="32" t="s">
        <v>195</v>
      </c>
      <c r="E13" s="32">
        <v>1</v>
      </c>
      <c r="F13" s="134"/>
      <c r="G13" s="32" t="s">
        <v>29</v>
      </c>
      <c r="H13" s="32" t="s">
        <v>29</v>
      </c>
      <c r="I13" s="32" t="s">
        <v>29</v>
      </c>
      <c r="J13" s="32" t="s">
        <v>29</v>
      </c>
    </row>
    <row r="14" spans="1:10" ht="12.75" customHeight="1">
      <c r="A14" s="30" t="s">
        <v>153</v>
      </c>
      <c r="B14" s="31" t="s">
        <v>178</v>
      </c>
      <c r="C14" s="31" t="s">
        <v>179</v>
      </c>
      <c r="D14" s="32" t="s">
        <v>194</v>
      </c>
      <c r="E14" s="32"/>
      <c r="F14" s="134"/>
      <c r="G14" s="32" t="s">
        <v>29</v>
      </c>
      <c r="H14" s="32" t="s">
        <v>29</v>
      </c>
      <c r="I14" s="32" t="s">
        <v>29</v>
      </c>
      <c r="J14" s="32" t="s">
        <v>29</v>
      </c>
    </row>
    <row r="15" spans="1:10" ht="12.75" customHeight="1">
      <c r="A15" s="30" t="s">
        <v>153</v>
      </c>
      <c r="B15" s="31" t="s">
        <v>180</v>
      </c>
      <c r="C15" s="31" t="s">
        <v>181</v>
      </c>
      <c r="D15" s="32" t="s">
        <v>194</v>
      </c>
      <c r="E15" s="32"/>
      <c r="F15" s="134"/>
      <c r="G15" s="32" t="s">
        <v>29</v>
      </c>
      <c r="H15" s="32" t="s">
        <v>29</v>
      </c>
      <c r="I15" s="32" t="s">
        <v>29</v>
      </c>
      <c r="J15" s="32" t="s">
        <v>29</v>
      </c>
    </row>
    <row r="16" spans="1:10" ht="12.75" customHeight="1">
      <c r="A16" s="30" t="s">
        <v>153</v>
      </c>
      <c r="B16" s="31" t="s">
        <v>182</v>
      </c>
      <c r="C16" s="31" t="s">
        <v>183</v>
      </c>
      <c r="D16" s="32" t="s">
        <v>194</v>
      </c>
      <c r="E16" s="32"/>
      <c r="F16" s="134"/>
      <c r="G16" s="32" t="s">
        <v>29</v>
      </c>
      <c r="H16" s="32" t="s">
        <v>29</v>
      </c>
      <c r="I16" s="32" t="s">
        <v>29</v>
      </c>
      <c r="J16" s="32" t="s">
        <v>29</v>
      </c>
    </row>
    <row r="17" spans="1:10" ht="12.75" customHeight="1">
      <c r="A17" s="30" t="s">
        <v>153</v>
      </c>
      <c r="B17" s="31" t="s">
        <v>184</v>
      </c>
      <c r="C17" s="31" t="s">
        <v>185</v>
      </c>
      <c r="D17" s="32" t="s">
        <v>194</v>
      </c>
      <c r="E17" s="32"/>
      <c r="F17" s="134"/>
      <c r="G17" s="32" t="s">
        <v>29</v>
      </c>
      <c r="H17" s="32" t="s">
        <v>29</v>
      </c>
      <c r="I17" s="32" t="s">
        <v>29</v>
      </c>
      <c r="J17" s="32" t="s">
        <v>29</v>
      </c>
    </row>
    <row r="18" spans="1:10" ht="12.75" customHeight="1">
      <c r="A18" s="30" t="s">
        <v>153</v>
      </c>
      <c r="B18" s="31" t="s">
        <v>186</v>
      </c>
      <c r="C18" s="31" t="s">
        <v>187</v>
      </c>
      <c r="D18" s="32" t="s">
        <v>194</v>
      </c>
      <c r="E18" s="32"/>
      <c r="F18" s="134"/>
      <c r="G18" s="32" t="s">
        <v>29</v>
      </c>
      <c r="H18" s="32" t="s">
        <v>29</v>
      </c>
      <c r="I18" s="32" t="s">
        <v>29</v>
      </c>
      <c r="J18" s="32" t="s">
        <v>29</v>
      </c>
    </row>
    <row r="19" spans="1:10" ht="12.75" customHeight="1">
      <c r="A19" s="30" t="s">
        <v>153</v>
      </c>
      <c r="B19" s="31" t="s">
        <v>188</v>
      </c>
      <c r="C19" s="31" t="s">
        <v>189</v>
      </c>
      <c r="D19" s="32" t="s">
        <v>30</v>
      </c>
      <c r="E19" s="32">
        <v>1</v>
      </c>
      <c r="F19" s="134"/>
      <c r="G19" s="32" t="s">
        <v>29</v>
      </c>
      <c r="H19" s="32" t="s">
        <v>29</v>
      </c>
      <c r="I19" s="32" t="s">
        <v>29</v>
      </c>
      <c r="J19" s="32" t="s">
        <v>29</v>
      </c>
    </row>
    <row r="20" spans="1:10" ht="12.75" customHeight="1">
      <c r="A20" s="30" t="s">
        <v>153</v>
      </c>
      <c r="B20" s="31" t="s">
        <v>190</v>
      </c>
      <c r="C20" s="31" t="s">
        <v>191</v>
      </c>
      <c r="D20" s="32" t="s">
        <v>194</v>
      </c>
      <c r="E20" s="32"/>
      <c r="F20" s="134"/>
      <c r="G20" s="32" t="s">
        <v>29</v>
      </c>
      <c r="H20" s="32" t="s">
        <v>29</v>
      </c>
      <c r="I20" s="32" t="s">
        <v>29</v>
      </c>
      <c r="J20" s="32" t="s">
        <v>29</v>
      </c>
    </row>
    <row r="21" spans="1:10" ht="12.75" customHeight="1">
      <c r="A21" s="141" t="s">
        <v>153</v>
      </c>
      <c r="B21" s="145" t="s">
        <v>192</v>
      </c>
      <c r="C21" s="145" t="s">
        <v>193</v>
      </c>
      <c r="D21" s="146" t="s">
        <v>194</v>
      </c>
      <c r="E21" s="146"/>
      <c r="F21" s="135"/>
      <c r="G21" s="146" t="s">
        <v>29</v>
      </c>
      <c r="H21" s="146" t="s">
        <v>29</v>
      </c>
      <c r="I21" s="146" t="s">
        <v>29</v>
      </c>
      <c r="J21" s="146" t="s">
        <v>29</v>
      </c>
    </row>
    <row r="22" spans="1:10" ht="12.75" customHeight="1">
      <c r="A22" s="32"/>
      <c r="B22" s="33">
        <f>COUNTA(B2:B21)</f>
        <v>20</v>
      </c>
      <c r="C22" s="32"/>
      <c r="D22" s="32"/>
      <c r="E22" s="77"/>
      <c r="F22" s="52">
        <f>SUM(F2:F21)</f>
        <v>0</v>
      </c>
      <c r="G22" s="32"/>
      <c r="H22" s="32"/>
      <c r="I22" s="32"/>
      <c r="J22" s="32"/>
    </row>
    <row r="23" spans="1:10" ht="12.75" customHeight="1">
      <c r="A23" s="32"/>
      <c r="B23" s="32"/>
      <c r="C23" s="32"/>
      <c r="D23" s="32"/>
      <c r="E23" s="54"/>
      <c r="F23" s="136"/>
      <c r="G23" s="32"/>
      <c r="H23" s="32"/>
      <c r="I23" s="32"/>
      <c r="J23" s="32"/>
    </row>
    <row r="24" spans="1:10" ht="12.75" customHeight="1">
      <c r="A24" s="30" t="s">
        <v>196</v>
      </c>
      <c r="B24" s="31" t="s">
        <v>197</v>
      </c>
      <c r="C24" s="31" t="s">
        <v>198</v>
      </c>
      <c r="D24" s="32"/>
      <c r="E24" s="32"/>
      <c r="F24" s="32"/>
      <c r="G24" s="32" t="s">
        <v>29</v>
      </c>
      <c r="H24" s="32" t="s">
        <v>29</v>
      </c>
      <c r="I24" s="32" t="s">
        <v>29</v>
      </c>
      <c r="J24" s="32" t="s">
        <v>29</v>
      </c>
    </row>
    <row r="25" spans="1:10" ht="12.75" customHeight="1">
      <c r="A25" s="30" t="s">
        <v>196</v>
      </c>
      <c r="B25" s="31" t="s">
        <v>199</v>
      </c>
      <c r="C25" s="31" t="s">
        <v>200</v>
      </c>
      <c r="D25" s="32"/>
      <c r="E25" s="32"/>
      <c r="F25" s="32"/>
      <c r="G25" s="32" t="s">
        <v>29</v>
      </c>
      <c r="H25" s="32" t="s">
        <v>29</v>
      </c>
      <c r="I25" s="32" t="s">
        <v>29</v>
      </c>
      <c r="J25" s="32" t="s">
        <v>29</v>
      </c>
    </row>
    <row r="26" spans="1:10" ht="12.75" customHeight="1">
      <c r="A26" s="30" t="s">
        <v>196</v>
      </c>
      <c r="B26" s="31" t="s">
        <v>201</v>
      </c>
      <c r="C26" s="31" t="s">
        <v>202</v>
      </c>
      <c r="D26" s="32"/>
      <c r="E26" s="32"/>
      <c r="F26" s="32"/>
      <c r="G26" s="32" t="s">
        <v>29</v>
      </c>
      <c r="H26" s="32" t="s">
        <v>29</v>
      </c>
      <c r="I26" s="32" t="s">
        <v>29</v>
      </c>
      <c r="J26" s="32" t="s">
        <v>29</v>
      </c>
    </row>
    <row r="27" spans="1:10" ht="12.75" customHeight="1">
      <c r="A27" s="30" t="s">
        <v>196</v>
      </c>
      <c r="B27" s="30" t="s">
        <v>203</v>
      </c>
      <c r="C27" s="30" t="s">
        <v>204</v>
      </c>
      <c r="D27" s="32" t="s">
        <v>30</v>
      </c>
      <c r="E27" s="32">
        <v>1</v>
      </c>
      <c r="F27" s="32"/>
      <c r="G27" s="32" t="s">
        <v>29</v>
      </c>
      <c r="H27" s="32" t="s">
        <v>29</v>
      </c>
      <c r="I27" s="32" t="s">
        <v>29</v>
      </c>
      <c r="J27" s="32" t="s">
        <v>29</v>
      </c>
    </row>
    <row r="28" spans="1:10" ht="12.75" customHeight="1">
      <c r="A28" s="30" t="s">
        <v>196</v>
      </c>
      <c r="B28" s="31" t="s">
        <v>205</v>
      </c>
      <c r="C28" s="31" t="s">
        <v>206</v>
      </c>
      <c r="D28" s="32"/>
      <c r="E28" s="32"/>
      <c r="F28" s="32"/>
      <c r="G28" s="32" t="s">
        <v>29</v>
      </c>
      <c r="H28" s="32" t="s">
        <v>29</v>
      </c>
      <c r="I28" s="32" t="s">
        <v>29</v>
      </c>
      <c r="J28" s="32" t="s">
        <v>29</v>
      </c>
    </row>
    <row r="29" spans="1:10" ht="12.75" customHeight="1">
      <c r="A29" s="30" t="s">
        <v>196</v>
      </c>
      <c r="B29" s="30" t="s">
        <v>207</v>
      </c>
      <c r="C29" s="30" t="s">
        <v>208</v>
      </c>
      <c r="D29" s="32" t="s">
        <v>30</v>
      </c>
      <c r="E29" s="32">
        <v>1</v>
      </c>
      <c r="F29" s="32"/>
      <c r="G29" s="32" t="s">
        <v>29</v>
      </c>
      <c r="H29" s="32" t="s">
        <v>29</v>
      </c>
      <c r="I29" s="32" t="s">
        <v>29</v>
      </c>
      <c r="J29" s="32" t="s">
        <v>29</v>
      </c>
    </row>
    <row r="30" spans="1:10" ht="12.75" customHeight="1">
      <c r="A30" s="30" t="s">
        <v>196</v>
      </c>
      <c r="B30" s="31" t="s">
        <v>209</v>
      </c>
      <c r="C30" s="31" t="s">
        <v>210</v>
      </c>
      <c r="D30" s="32"/>
      <c r="E30" s="32"/>
      <c r="F30" s="32"/>
      <c r="G30" s="32" t="s">
        <v>29</v>
      </c>
      <c r="H30" s="32" t="s">
        <v>29</v>
      </c>
      <c r="I30" s="32" t="s">
        <v>29</v>
      </c>
      <c r="J30" s="32" t="s">
        <v>29</v>
      </c>
    </row>
    <row r="31" spans="1:10" ht="12.75" customHeight="1">
      <c r="A31" s="30" t="s">
        <v>196</v>
      </c>
      <c r="B31" s="31" t="s">
        <v>211</v>
      </c>
      <c r="C31" s="31" t="s">
        <v>212</v>
      </c>
      <c r="D31" s="32"/>
      <c r="E31" s="32"/>
      <c r="F31" s="32"/>
      <c r="G31" s="32" t="s">
        <v>29</v>
      </c>
      <c r="H31" s="32" t="s">
        <v>29</v>
      </c>
      <c r="I31" s="32" t="s">
        <v>29</v>
      </c>
      <c r="J31" s="32" t="s">
        <v>29</v>
      </c>
    </row>
    <row r="32" spans="1:10" ht="12.75" customHeight="1">
      <c r="A32" s="30" t="s">
        <v>196</v>
      </c>
      <c r="B32" s="30" t="s">
        <v>213</v>
      </c>
      <c r="C32" s="30" t="s">
        <v>214</v>
      </c>
      <c r="D32" s="32" t="s">
        <v>30</v>
      </c>
      <c r="E32" s="32">
        <v>1</v>
      </c>
      <c r="F32" s="32"/>
      <c r="G32" s="32" t="s">
        <v>29</v>
      </c>
      <c r="H32" s="32" t="s">
        <v>29</v>
      </c>
      <c r="I32" s="32" t="s">
        <v>29</v>
      </c>
      <c r="J32" s="32" t="s">
        <v>29</v>
      </c>
    </row>
    <row r="33" spans="1:10" ht="12.75" customHeight="1">
      <c r="A33" s="30" t="s">
        <v>196</v>
      </c>
      <c r="B33" s="31" t="s">
        <v>215</v>
      </c>
      <c r="C33" s="31" t="s">
        <v>216</v>
      </c>
      <c r="D33" s="32"/>
      <c r="E33" s="32"/>
      <c r="F33" s="32"/>
      <c r="G33" s="32" t="s">
        <v>29</v>
      </c>
      <c r="H33" s="32" t="s">
        <v>29</v>
      </c>
      <c r="I33" s="32" t="s">
        <v>29</v>
      </c>
      <c r="J33" s="32" t="s">
        <v>29</v>
      </c>
    </row>
    <row r="34" spans="1:10" ht="12.75" customHeight="1">
      <c r="A34" s="30" t="s">
        <v>196</v>
      </c>
      <c r="B34" s="31" t="s">
        <v>217</v>
      </c>
      <c r="C34" s="31" t="s">
        <v>218</v>
      </c>
      <c r="D34" s="32"/>
      <c r="E34" s="32"/>
      <c r="F34" s="32"/>
      <c r="G34" s="32" t="s">
        <v>29</v>
      </c>
      <c r="H34" s="32" t="s">
        <v>29</v>
      </c>
      <c r="I34" s="32" t="s">
        <v>29</v>
      </c>
      <c r="J34" s="32" t="s">
        <v>29</v>
      </c>
    </row>
    <row r="35" spans="1:10" ht="12.75" customHeight="1">
      <c r="A35" s="30" t="s">
        <v>196</v>
      </c>
      <c r="B35" s="30" t="s">
        <v>219</v>
      </c>
      <c r="C35" s="30" t="s">
        <v>220</v>
      </c>
      <c r="D35" s="32" t="s">
        <v>30</v>
      </c>
      <c r="E35" s="32">
        <v>1</v>
      </c>
      <c r="F35" s="32"/>
      <c r="G35" s="32" t="s">
        <v>29</v>
      </c>
      <c r="H35" s="32" t="s">
        <v>29</v>
      </c>
      <c r="I35" s="32" t="s">
        <v>29</v>
      </c>
      <c r="J35" s="32" t="s">
        <v>29</v>
      </c>
    </row>
    <row r="36" spans="1:10" ht="12.75" customHeight="1">
      <c r="A36" s="30" t="s">
        <v>196</v>
      </c>
      <c r="B36" s="31" t="s">
        <v>221</v>
      </c>
      <c r="C36" s="31" t="s">
        <v>222</v>
      </c>
      <c r="D36" s="32"/>
      <c r="E36" s="32"/>
      <c r="F36" s="32"/>
      <c r="G36" s="32" t="s">
        <v>29</v>
      </c>
      <c r="H36" s="32" t="s">
        <v>29</v>
      </c>
      <c r="I36" s="32" t="s">
        <v>29</v>
      </c>
      <c r="J36" s="32" t="s">
        <v>29</v>
      </c>
    </row>
    <row r="37" spans="1:10" ht="12.75" customHeight="1">
      <c r="A37" s="30" t="s">
        <v>196</v>
      </c>
      <c r="B37" s="31" t="s">
        <v>223</v>
      </c>
      <c r="C37" s="31" t="s">
        <v>224</v>
      </c>
      <c r="D37" s="32"/>
      <c r="E37" s="32"/>
      <c r="F37" s="32"/>
      <c r="G37" s="32" t="s">
        <v>29</v>
      </c>
      <c r="H37" s="32" t="s">
        <v>29</v>
      </c>
      <c r="I37" s="32" t="s">
        <v>29</v>
      </c>
      <c r="J37" s="32" t="s">
        <v>29</v>
      </c>
    </row>
    <row r="38" spans="1:10" ht="12.75" customHeight="1">
      <c r="A38" s="30" t="s">
        <v>196</v>
      </c>
      <c r="B38" s="31" t="s">
        <v>225</v>
      </c>
      <c r="C38" s="31" t="s">
        <v>226</v>
      </c>
      <c r="D38" s="32"/>
      <c r="E38" s="32"/>
      <c r="F38" s="32"/>
      <c r="G38" s="32" t="s">
        <v>29</v>
      </c>
      <c r="H38" s="32" t="s">
        <v>29</v>
      </c>
      <c r="I38" s="32" t="s">
        <v>29</v>
      </c>
      <c r="J38" s="32" t="s">
        <v>29</v>
      </c>
    </row>
    <row r="39" spans="1:10" ht="12.75" customHeight="1">
      <c r="A39" s="141" t="s">
        <v>196</v>
      </c>
      <c r="B39" s="145" t="s">
        <v>227</v>
      </c>
      <c r="C39" s="145" t="s">
        <v>228</v>
      </c>
      <c r="D39" s="146"/>
      <c r="E39" s="146"/>
      <c r="F39" s="146"/>
      <c r="G39" s="146" t="s">
        <v>29</v>
      </c>
      <c r="H39" s="146" t="s">
        <v>29</v>
      </c>
      <c r="I39" s="146" t="s">
        <v>29</v>
      </c>
      <c r="J39" s="146" t="s">
        <v>29</v>
      </c>
    </row>
    <row r="40" spans="1:10" ht="12.75" customHeight="1">
      <c r="A40" s="32"/>
      <c r="B40" s="33">
        <f>COUNTA(B24:B39)</f>
        <v>16</v>
      </c>
      <c r="C40" s="32"/>
      <c r="D40" s="45"/>
      <c r="E40" s="77"/>
      <c r="F40" s="52">
        <f>SUM(F24:F39)</f>
        <v>0</v>
      </c>
      <c r="G40" s="45"/>
      <c r="H40" s="45"/>
      <c r="I40" s="45"/>
      <c r="J40" s="45"/>
    </row>
    <row r="41" spans="1:10" ht="12.75" customHeight="1">
      <c r="A41" s="32"/>
      <c r="B41" s="33"/>
      <c r="C41" s="32"/>
      <c r="D41" s="45"/>
      <c r="E41" s="55"/>
      <c r="F41" s="136"/>
      <c r="G41" s="45"/>
      <c r="H41" s="45"/>
      <c r="I41" s="45"/>
      <c r="J41" s="45"/>
    </row>
    <row r="42" spans="1:10" ht="12.75" customHeight="1">
      <c r="A42" s="30" t="s">
        <v>229</v>
      </c>
      <c r="B42" s="30" t="s">
        <v>230</v>
      </c>
      <c r="C42" s="30" t="s">
        <v>231</v>
      </c>
      <c r="D42" s="32" t="s">
        <v>232</v>
      </c>
      <c r="E42" s="32">
        <v>1</v>
      </c>
      <c r="F42" s="32"/>
      <c r="G42" s="32" t="s">
        <v>29</v>
      </c>
      <c r="H42" s="32" t="s">
        <v>29</v>
      </c>
      <c r="I42" s="32" t="s">
        <v>29</v>
      </c>
      <c r="J42" s="32" t="s">
        <v>29</v>
      </c>
    </row>
    <row r="43" spans="1:10" ht="12.75" customHeight="1">
      <c r="A43" s="30" t="s">
        <v>229</v>
      </c>
      <c r="B43" s="30" t="s">
        <v>233</v>
      </c>
      <c r="C43" s="30" t="s">
        <v>234</v>
      </c>
      <c r="D43" s="32" t="s">
        <v>232</v>
      </c>
      <c r="E43" s="32">
        <v>3</v>
      </c>
      <c r="F43" s="32"/>
      <c r="G43" s="32" t="s">
        <v>29</v>
      </c>
      <c r="H43" s="32" t="s">
        <v>29</v>
      </c>
      <c r="I43" s="32" t="s">
        <v>29</v>
      </c>
      <c r="J43" s="32" t="s">
        <v>29</v>
      </c>
    </row>
    <row r="44" spans="1:10" ht="12.75" customHeight="1">
      <c r="A44" s="30" t="s">
        <v>229</v>
      </c>
      <c r="B44" s="31" t="s">
        <v>235</v>
      </c>
      <c r="C44" s="31" t="s">
        <v>236</v>
      </c>
      <c r="D44" s="32"/>
      <c r="E44" s="32"/>
      <c r="F44" s="32"/>
      <c r="G44" s="32" t="s">
        <v>29</v>
      </c>
      <c r="H44" s="32" t="s">
        <v>29</v>
      </c>
      <c r="I44" s="32" t="s">
        <v>29</v>
      </c>
      <c r="J44" s="32" t="s">
        <v>29</v>
      </c>
    </row>
    <row r="45" spans="1:10" ht="12.75" customHeight="1">
      <c r="A45" s="30" t="s">
        <v>229</v>
      </c>
      <c r="B45" s="31" t="s">
        <v>237</v>
      </c>
      <c r="C45" s="31" t="s">
        <v>238</v>
      </c>
      <c r="D45" s="32" t="s">
        <v>30</v>
      </c>
      <c r="E45" s="32">
        <v>1</v>
      </c>
      <c r="F45" s="32"/>
      <c r="G45" s="32" t="s">
        <v>29</v>
      </c>
      <c r="H45" s="32" t="s">
        <v>29</v>
      </c>
      <c r="I45" s="32" t="s">
        <v>29</v>
      </c>
      <c r="J45" s="32" t="s">
        <v>29</v>
      </c>
    </row>
    <row r="46" spans="1:10" ht="12.75" customHeight="1">
      <c r="A46" s="30" t="s">
        <v>229</v>
      </c>
      <c r="B46" s="31" t="s">
        <v>239</v>
      </c>
      <c r="C46" s="31" t="s">
        <v>240</v>
      </c>
      <c r="D46" s="32" t="s">
        <v>30</v>
      </c>
      <c r="E46" s="32">
        <v>2</v>
      </c>
      <c r="F46" s="32"/>
      <c r="G46" s="32" t="s">
        <v>29</v>
      </c>
      <c r="H46" s="32" t="s">
        <v>29</v>
      </c>
      <c r="I46" s="32" t="s">
        <v>29</v>
      </c>
      <c r="J46" s="32" t="s">
        <v>29</v>
      </c>
    </row>
    <row r="47" spans="1:10" ht="12.75" customHeight="1">
      <c r="A47" s="30" t="s">
        <v>229</v>
      </c>
      <c r="B47" s="31" t="s">
        <v>241</v>
      </c>
      <c r="C47" s="31" t="s">
        <v>242</v>
      </c>
      <c r="D47" s="32" t="s">
        <v>30</v>
      </c>
      <c r="E47" s="32">
        <v>1</v>
      </c>
      <c r="F47" s="32"/>
      <c r="G47" s="32" t="s">
        <v>29</v>
      </c>
      <c r="H47" s="32" t="s">
        <v>29</v>
      </c>
      <c r="I47" s="32" t="s">
        <v>29</v>
      </c>
      <c r="J47" s="32" t="s">
        <v>29</v>
      </c>
    </row>
    <row r="48" spans="1:10" ht="12.75" customHeight="1">
      <c r="A48" s="30" t="s">
        <v>229</v>
      </c>
      <c r="B48" s="31" t="s">
        <v>243</v>
      </c>
      <c r="C48" s="31" t="s">
        <v>244</v>
      </c>
      <c r="D48" s="32"/>
      <c r="E48" s="32"/>
      <c r="F48" s="32"/>
      <c r="G48" s="32" t="s">
        <v>29</v>
      </c>
      <c r="H48" s="32" t="s">
        <v>29</v>
      </c>
      <c r="I48" s="32" t="s">
        <v>29</v>
      </c>
      <c r="J48" s="32" t="s">
        <v>29</v>
      </c>
    </row>
    <row r="49" spans="1:10" ht="12.75" customHeight="1">
      <c r="A49" s="30" t="s">
        <v>229</v>
      </c>
      <c r="B49" s="31" t="s">
        <v>245</v>
      </c>
      <c r="C49" s="31" t="s">
        <v>246</v>
      </c>
      <c r="D49" s="32"/>
      <c r="E49" s="32"/>
      <c r="F49" s="32"/>
      <c r="G49" s="32" t="s">
        <v>29</v>
      </c>
      <c r="H49" s="32" t="s">
        <v>29</v>
      </c>
      <c r="I49" s="32" t="s">
        <v>29</v>
      </c>
      <c r="J49" s="32" t="s">
        <v>29</v>
      </c>
    </row>
    <row r="50" spans="1:10" ht="12.75" customHeight="1">
      <c r="A50" s="30" t="s">
        <v>229</v>
      </c>
      <c r="B50" s="31" t="s">
        <v>247</v>
      </c>
      <c r="C50" s="31" t="s">
        <v>248</v>
      </c>
      <c r="D50" s="32" t="s">
        <v>195</v>
      </c>
      <c r="E50" s="32">
        <v>3</v>
      </c>
      <c r="F50" s="32"/>
      <c r="G50" s="32" t="s">
        <v>29</v>
      </c>
      <c r="H50" s="32" t="s">
        <v>29</v>
      </c>
      <c r="I50" s="32" t="s">
        <v>29</v>
      </c>
      <c r="J50" s="32" t="s">
        <v>29</v>
      </c>
    </row>
    <row r="51" spans="1:10" ht="12.75" customHeight="1">
      <c r="A51" s="30" t="s">
        <v>229</v>
      </c>
      <c r="B51" s="31" t="s">
        <v>249</v>
      </c>
      <c r="C51" s="31" t="s">
        <v>250</v>
      </c>
      <c r="D51" s="32" t="s">
        <v>30</v>
      </c>
      <c r="E51" s="32">
        <v>3</v>
      </c>
      <c r="F51" s="32"/>
      <c r="G51" s="32" t="s">
        <v>29</v>
      </c>
      <c r="H51" s="32" t="s">
        <v>29</v>
      </c>
      <c r="I51" s="32" t="s">
        <v>29</v>
      </c>
      <c r="J51" s="32" t="s">
        <v>29</v>
      </c>
    </row>
    <row r="52" spans="1:10" ht="12.75" customHeight="1">
      <c r="A52" s="30" t="s">
        <v>229</v>
      </c>
      <c r="B52" s="31" t="s">
        <v>251</v>
      </c>
      <c r="C52" s="31" t="s">
        <v>252</v>
      </c>
      <c r="D52" s="32" t="s">
        <v>30</v>
      </c>
      <c r="E52" s="32">
        <v>3</v>
      </c>
      <c r="F52" s="32"/>
      <c r="G52" s="32" t="s">
        <v>29</v>
      </c>
      <c r="H52" s="32" t="s">
        <v>29</v>
      </c>
      <c r="I52" s="32" t="s">
        <v>29</v>
      </c>
      <c r="J52" s="32" t="s">
        <v>29</v>
      </c>
    </row>
    <row r="53" spans="1:10" ht="12.75" customHeight="1">
      <c r="A53" s="30" t="s">
        <v>229</v>
      </c>
      <c r="B53" s="31" t="s">
        <v>253</v>
      </c>
      <c r="C53" s="31" t="s">
        <v>254</v>
      </c>
      <c r="D53" s="32" t="s">
        <v>195</v>
      </c>
      <c r="E53" s="32">
        <v>3</v>
      </c>
      <c r="F53" s="32"/>
      <c r="G53" s="32" t="s">
        <v>29</v>
      </c>
      <c r="H53" s="32" t="s">
        <v>29</v>
      </c>
      <c r="I53" s="32" t="s">
        <v>29</v>
      </c>
      <c r="J53" s="32" t="s">
        <v>29</v>
      </c>
    </row>
    <row r="54" spans="1:10" ht="12.75" customHeight="1">
      <c r="A54" s="30" t="s">
        <v>229</v>
      </c>
      <c r="B54" s="31" t="s">
        <v>255</v>
      </c>
      <c r="C54" s="31" t="s">
        <v>256</v>
      </c>
      <c r="D54" s="32"/>
      <c r="E54" s="32"/>
      <c r="F54" s="32"/>
      <c r="G54" s="32" t="s">
        <v>29</v>
      </c>
      <c r="H54" s="32" t="s">
        <v>29</v>
      </c>
      <c r="I54" s="32" t="s">
        <v>29</v>
      </c>
      <c r="J54" s="32" t="s">
        <v>29</v>
      </c>
    </row>
    <row r="55" spans="1:10" ht="12.75" customHeight="1">
      <c r="A55" s="30" t="s">
        <v>229</v>
      </c>
      <c r="B55" s="31" t="s">
        <v>257</v>
      </c>
      <c r="C55" s="31" t="s">
        <v>258</v>
      </c>
      <c r="D55" s="32"/>
      <c r="E55" s="32"/>
      <c r="F55" s="32"/>
      <c r="G55" s="32" t="s">
        <v>29</v>
      </c>
      <c r="H55" s="32" t="s">
        <v>29</v>
      </c>
      <c r="I55" s="32" t="s">
        <v>29</v>
      </c>
      <c r="J55" s="32" t="s">
        <v>29</v>
      </c>
    </row>
    <row r="56" spans="1:10" ht="12.75" customHeight="1">
      <c r="A56" s="30" t="s">
        <v>229</v>
      </c>
      <c r="B56" s="31" t="s">
        <v>259</v>
      </c>
      <c r="C56" s="31" t="s">
        <v>260</v>
      </c>
      <c r="D56" s="32"/>
      <c r="E56" s="32"/>
      <c r="F56" s="32"/>
      <c r="G56" s="32" t="s">
        <v>29</v>
      </c>
      <c r="H56" s="32" t="s">
        <v>29</v>
      </c>
      <c r="I56" s="32" t="s">
        <v>29</v>
      </c>
      <c r="J56" s="32" t="s">
        <v>29</v>
      </c>
    </row>
    <row r="57" spans="1:10" ht="12.75" customHeight="1">
      <c r="A57" s="30" t="s">
        <v>229</v>
      </c>
      <c r="B57" s="31" t="s">
        <v>261</v>
      </c>
      <c r="C57" s="31" t="s">
        <v>262</v>
      </c>
      <c r="D57" s="32"/>
      <c r="E57" s="32"/>
      <c r="F57" s="32"/>
      <c r="G57" s="32" t="s">
        <v>29</v>
      </c>
      <c r="H57" s="32" t="s">
        <v>29</v>
      </c>
      <c r="I57" s="32" t="s">
        <v>29</v>
      </c>
      <c r="J57" s="32" t="s">
        <v>29</v>
      </c>
    </row>
    <row r="58" spans="1:10" ht="12.75" customHeight="1">
      <c r="A58" s="30" t="s">
        <v>229</v>
      </c>
      <c r="B58" s="31" t="s">
        <v>263</v>
      </c>
      <c r="C58" s="31" t="s">
        <v>264</v>
      </c>
      <c r="D58" s="32"/>
      <c r="E58" s="32"/>
      <c r="F58" s="32"/>
      <c r="G58" s="32" t="s">
        <v>29</v>
      </c>
      <c r="H58" s="32" t="s">
        <v>29</v>
      </c>
      <c r="I58" s="32" t="s">
        <v>29</v>
      </c>
      <c r="J58" s="32" t="s">
        <v>29</v>
      </c>
    </row>
    <row r="59" spans="1:10" ht="12.75" customHeight="1">
      <c r="A59" s="31" t="s">
        <v>229</v>
      </c>
      <c r="B59" s="147" t="s">
        <v>265</v>
      </c>
      <c r="C59" s="31" t="s">
        <v>266</v>
      </c>
      <c r="D59" s="32"/>
      <c r="E59" s="32"/>
      <c r="F59" s="32"/>
      <c r="G59" s="32" t="s">
        <v>29</v>
      </c>
      <c r="H59" s="32" t="s">
        <v>29</v>
      </c>
      <c r="I59" s="32" t="s">
        <v>29</v>
      </c>
      <c r="J59" s="32" t="s">
        <v>29</v>
      </c>
    </row>
    <row r="60" spans="1:10" ht="12.75" customHeight="1">
      <c r="A60" s="30" t="s">
        <v>229</v>
      </c>
      <c r="B60" s="31" t="s">
        <v>267</v>
      </c>
      <c r="C60" s="31" t="s">
        <v>268</v>
      </c>
      <c r="D60" s="32"/>
      <c r="E60" s="32"/>
      <c r="F60" s="32"/>
      <c r="G60" s="32" t="s">
        <v>29</v>
      </c>
      <c r="H60" s="32" t="s">
        <v>29</v>
      </c>
      <c r="I60" s="32" t="s">
        <v>29</v>
      </c>
      <c r="J60" s="32" t="s">
        <v>29</v>
      </c>
    </row>
    <row r="61" spans="1:10" ht="12.75" customHeight="1">
      <c r="A61" s="30" t="s">
        <v>229</v>
      </c>
      <c r="B61" s="31" t="s">
        <v>269</v>
      </c>
      <c r="C61" s="31" t="s">
        <v>270</v>
      </c>
      <c r="D61" s="32"/>
      <c r="E61" s="32"/>
      <c r="F61" s="32"/>
      <c r="G61" s="32" t="s">
        <v>29</v>
      </c>
      <c r="H61" s="32" t="s">
        <v>29</v>
      </c>
      <c r="I61" s="32" t="s">
        <v>29</v>
      </c>
      <c r="J61" s="32" t="s">
        <v>29</v>
      </c>
    </row>
    <row r="62" spans="1:10" ht="12.75" customHeight="1">
      <c r="A62" s="30" t="s">
        <v>229</v>
      </c>
      <c r="B62" s="31" t="s">
        <v>271</v>
      </c>
      <c r="C62" s="31" t="s">
        <v>272</v>
      </c>
      <c r="D62" s="32"/>
      <c r="E62" s="32"/>
      <c r="F62" s="32"/>
      <c r="G62" s="32" t="s">
        <v>29</v>
      </c>
      <c r="H62" s="32" t="s">
        <v>29</v>
      </c>
      <c r="I62" s="32" t="s">
        <v>29</v>
      </c>
      <c r="J62" s="32" t="s">
        <v>29</v>
      </c>
    </row>
    <row r="63" spans="1:10" ht="12.75" customHeight="1">
      <c r="A63" s="30" t="s">
        <v>229</v>
      </c>
      <c r="B63" s="31" t="s">
        <v>273</v>
      </c>
      <c r="C63" s="31" t="s">
        <v>274</v>
      </c>
      <c r="D63" s="32"/>
      <c r="E63" s="32"/>
      <c r="F63" s="32"/>
      <c r="G63" s="32" t="s">
        <v>33</v>
      </c>
      <c r="H63" s="32" t="s">
        <v>33</v>
      </c>
      <c r="I63" s="32" t="s">
        <v>33</v>
      </c>
      <c r="J63" s="32" t="s">
        <v>33</v>
      </c>
    </row>
    <row r="64" spans="1:10" ht="12.75" customHeight="1">
      <c r="A64" s="30" t="s">
        <v>229</v>
      </c>
      <c r="B64" s="31" t="s">
        <v>275</v>
      </c>
      <c r="C64" s="31" t="s">
        <v>276</v>
      </c>
      <c r="D64" s="32"/>
      <c r="E64" s="32"/>
      <c r="F64" s="32"/>
      <c r="G64" s="32" t="s">
        <v>33</v>
      </c>
      <c r="H64" s="32" t="s">
        <v>33</v>
      </c>
      <c r="I64" s="32" t="s">
        <v>33</v>
      </c>
      <c r="J64" s="32" t="s">
        <v>33</v>
      </c>
    </row>
    <row r="65" spans="1:10" ht="12.75" customHeight="1">
      <c r="A65" s="30" t="s">
        <v>229</v>
      </c>
      <c r="B65" s="31" t="s">
        <v>277</v>
      </c>
      <c r="C65" s="31" t="s">
        <v>278</v>
      </c>
      <c r="D65" s="32"/>
      <c r="E65" s="32"/>
      <c r="F65" s="32"/>
      <c r="G65" s="32" t="s">
        <v>29</v>
      </c>
      <c r="H65" s="32" t="s">
        <v>29</v>
      </c>
      <c r="I65" s="32" t="s">
        <v>29</v>
      </c>
      <c r="J65" s="32" t="s">
        <v>29</v>
      </c>
    </row>
    <row r="66" spans="1:10" ht="12.75" customHeight="1">
      <c r="A66" s="30" t="s">
        <v>229</v>
      </c>
      <c r="B66" s="31" t="s">
        <v>279</v>
      </c>
      <c r="C66" s="31" t="s">
        <v>280</v>
      </c>
      <c r="D66" s="32"/>
      <c r="E66" s="32"/>
      <c r="F66" s="32"/>
      <c r="G66" s="32" t="s">
        <v>29</v>
      </c>
      <c r="H66" s="32" t="s">
        <v>29</v>
      </c>
      <c r="I66" s="32" t="s">
        <v>29</v>
      </c>
      <c r="J66" s="32" t="s">
        <v>29</v>
      </c>
    </row>
    <row r="67" spans="1:10" ht="12.75" customHeight="1">
      <c r="A67" s="30" t="s">
        <v>229</v>
      </c>
      <c r="B67" s="31" t="s">
        <v>281</v>
      </c>
      <c r="C67" s="31" t="s">
        <v>282</v>
      </c>
      <c r="D67" s="32"/>
      <c r="E67" s="32"/>
      <c r="F67" s="32"/>
      <c r="G67" s="32" t="s">
        <v>29</v>
      </c>
      <c r="H67" s="32" t="s">
        <v>29</v>
      </c>
      <c r="I67" s="32" t="s">
        <v>29</v>
      </c>
      <c r="J67" s="32" t="s">
        <v>29</v>
      </c>
    </row>
    <row r="68" spans="1:10" ht="12.75" customHeight="1">
      <c r="A68" s="30" t="s">
        <v>229</v>
      </c>
      <c r="B68" s="31" t="s">
        <v>283</v>
      </c>
      <c r="C68" s="31" t="s">
        <v>284</v>
      </c>
      <c r="D68" s="32"/>
      <c r="E68" s="32"/>
      <c r="F68" s="32"/>
      <c r="G68" s="32" t="s">
        <v>29</v>
      </c>
      <c r="H68" s="32" t="s">
        <v>29</v>
      </c>
      <c r="I68" s="32" t="s">
        <v>29</v>
      </c>
      <c r="J68" s="32" t="s">
        <v>29</v>
      </c>
    </row>
    <row r="69" spans="1:10" ht="12.75" customHeight="1">
      <c r="A69" s="30" t="s">
        <v>229</v>
      </c>
      <c r="B69" s="31" t="s">
        <v>285</v>
      </c>
      <c r="C69" s="31" t="s">
        <v>286</v>
      </c>
      <c r="D69" s="32"/>
      <c r="E69" s="32"/>
      <c r="F69" s="32"/>
      <c r="G69" s="32" t="s">
        <v>29</v>
      </c>
      <c r="H69" s="32" t="s">
        <v>29</v>
      </c>
      <c r="I69" s="32" t="s">
        <v>29</v>
      </c>
      <c r="J69" s="32" t="s">
        <v>29</v>
      </c>
    </row>
    <row r="70" spans="1:10" ht="12.75" customHeight="1">
      <c r="A70" s="30" t="s">
        <v>229</v>
      </c>
      <c r="B70" s="31" t="s">
        <v>287</v>
      </c>
      <c r="C70" s="31" t="s">
        <v>288</v>
      </c>
      <c r="D70" s="32"/>
      <c r="E70" s="32"/>
      <c r="F70" s="32"/>
      <c r="G70" s="32" t="s">
        <v>29</v>
      </c>
      <c r="H70" s="32" t="s">
        <v>29</v>
      </c>
      <c r="I70" s="32" t="s">
        <v>29</v>
      </c>
      <c r="J70" s="32" t="s">
        <v>29</v>
      </c>
    </row>
    <row r="71" spans="1:10" ht="12.75" customHeight="1">
      <c r="A71" s="30" t="s">
        <v>229</v>
      </c>
      <c r="B71" s="31" t="s">
        <v>289</v>
      </c>
      <c r="C71" s="31" t="s">
        <v>290</v>
      </c>
      <c r="D71" s="32" t="s">
        <v>30</v>
      </c>
      <c r="E71" s="32">
        <v>2</v>
      </c>
      <c r="F71" s="32"/>
      <c r="G71" s="32" t="s">
        <v>29</v>
      </c>
      <c r="H71" s="32" t="s">
        <v>29</v>
      </c>
      <c r="I71" s="32" t="s">
        <v>29</v>
      </c>
      <c r="J71" s="32" t="s">
        <v>29</v>
      </c>
    </row>
    <row r="72" spans="1:10" ht="12.75" customHeight="1">
      <c r="A72" s="30" t="s">
        <v>229</v>
      </c>
      <c r="B72" s="31" t="s">
        <v>291</v>
      </c>
      <c r="C72" s="31" t="s">
        <v>292</v>
      </c>
      <c r="D72" s="32"/>
      <c r="E72" s="32"/>
      <c r="F72" s="32"/>
      <c r="G72" s="32" t="s">
        <v>29</v>
      </c>
      <c r="H72" s="32" t="s">
        <v>29</v>
      </c>
      <c r="I72" s="32" t="s">
        <v>29</v>
      </c>
      <c r="J72" s="32" t="s">
        <v>29</v>
      </c>
    </row>
    <row r="73" spans="1:10" ht="12.75" customHeight="1">
      <c r="A73" s="30" t="s">
        <v>229</v>
      </c>
      <c r="B73" s="31" t="s">
        <v>293</v>
      </c>
      <c r="C73" s="31" t="s">
        <v>294</v>
      </c>
      <c r="D73" s="32"/>
      <c r="E73" s="32"/>
      <c r="F73" s="32"/>
      <c r="G73" s="32" t="s">
        <v>33</v>
      </c>
      <c r="H73" s="32" t="s">
        <v>33</v>
      </c>
      <c r="I73" s="32" t="s">
        <v>33</v>
      </c>
      <c r="J73" s="32" t="s">
        <v>33</v>
      </c>
    </row>
    <row r="74" spans="1:10" ht="12.75" customHeight="1">
      <c r="A74" s="30" t="s">
        <v>229</v>
      </c>
      <c r="B74" s="31" t="s">
        <v>295</v>
      </c>
      <c r="C74" s="31" t="s">
        <v>296</v>
      </c>
      <c r="D74" s="32"/>
      <c r="E74" s="32"/>
      <c r="F74" s="32"/>
      <c r="G74" s="32" t="s">
        <v>29</v>
      </c>
      <c r="H74" s="32" t="s">
        <v>29</v>
      </c>
      <c r="I74" s="32" t="s">
        <v>29</v>
      </c>
      <c r="J74" s="32" t="s">
        <v>29</v>
      </c>
    </row>
    <row r="75" spans="1:10" ht="12.75" customHeight="1">
      <c r="A75" s="30" t="s">
        <v>229</v>
      </c>
      <c r="B75" s="31" t="s">
        <v>297</v>
      </c>
      <c r="C75" s="31" t="s">
        <v>298</v>
      </c>
      <c r="D75" s="32"/>
      <c r="E75" s="32"/>
      <c r="F75" s="32"/>
      <c r="G75" s="32" t="s">
        <v>29</v>
      </c>
      <c r="H75" s="32" t="s">
        <v>29</v>
      </c>
      <c r="I75" s="32" t="s">
        <v>29</v>
      </c>
      <c r="J75" s="32" t="s">
        <v>29</v>
      </c>
    </row>
    <row r="76" spans="1:10" ht="12.75" customHeight="1">
      <c r="A76" s="30" t="s">
        <v>229</v>
      </c>
      <c r="B76" s="31" t="s">
        <v>299</v>
      </c>
      <c r="C76" s="31" t="s">
        <v>300</v>
      </c>
      <c r="D76" s="32"/>
      <c r="E76" s="32"/>
      <c r="F76" s="32"/>
      <c r="G76" s="32" t="s">
        <v>29</v>
      </c>
      <c r="H76" s="32" t="s">
        <v>29</v>
      </c>
      <c r="I76" s="32" t="s">
        <v>29</v>
      </c>
      <c r="J76" s="32" t="s">
        <v>29</v>
      </c>
    </row>
    <row r="77" spans="1:10" ht="12.75" customHeight="1">
      <c r="A77" s="30" t="s">
        <v>229</v>
      </c>
      <c r="B77" s="31" t="s">
        <v>301</v>
      </c>
      <c r="C77" s="31" t="s">
        <v>302</v>
      </c>
      <c r="D77" s="32"/>
      <c r="E77" s="32"/>
      <c r="F77" s="32"/>
      <c r="G77" s="32" t="s">
        <v>29</v>
      </c>
      <c r="H77" s="32" t="s">
        <v>29</v>
      </c>
      <c r="I77" s="32" t="s">
        <v>29</v>
      </c>
      <c r="J77" s="32" t="s">
        <v>29</v>
      </c>
    </row>
    <row r="78" spans="1:10" ht="12.75" customHeight="1">
      <c r="A78" s="30" t="s">
        <v>229</v>
      </c>
      <c r="B78" s="31" t="s">
        <v>303</v>
      </c>
      <c r="C78" s="31" t="s">
        <v>304</v>
      </c>
      <c r="D78" s="32" t="s">
        <v>232</v>
      </c>
      <c r="E78" s="32">
        <v>2</v>
      </c>
      <c r="F78" s="32"/>
      <c r="G78" s="32" t="s">
        <v>29</v>
      </c>
      <c r="H78" s="32" t="s">
        <v>29</v>
      </c>
      <c r="I78" s="32" t="s">
        <v>29</v>
      </c>
      <c r="J78" s="32" t="s">
        <v>29</v>
      </c>
    </row>
    <row r="79" spans="1:10" ht="12.75" customHeight="1">
      <c r="A79" s="30" t="s">
        <v>229</v>
      </c>
      <c r="B79" s="31" t="s">
        <v>305</v>
      </c>
      <c r="C79" s="31" t="s">
        <v>306</v>
      </c>
      <c r="D79" s="32"/>
      <c r="E79" s="32"/>
      <c r="F79" s="32"/>
      <c r="G79" s="32" t="s">
        <v>29</v>
      </c>
      <c r="H79" s="32" t="s">
        <v>29</v>
      </c>
      <c r="I79" s="32" t="s">
        <v>29</v>
      </c>
      <c r="J79" s="32" t="s">
        <v>29</v>
      </c>
    </row>
    <row r="80" spans="1:10" ht="12.75" customHeight="1">
      <c r="A80" s="30" t="s">
        <v>229</v>
      </c>
      <c r="B80" s="31" t="s">
        <v>307</v>
      </c>
      <c r="C80" s="31" t="s">
        <v>308</v>
      </c>
      <c r="D80" s="32"/>
      <c r="E80" s="32"/>
      <c r="F80" s="32"/>
      <c r="G80" s="32" t="s">
        <v>29</v>
      </c>
      <c r="H80" s="32" t="s">
        <v>29</v>
      </c>
      <c r="I80" s="32" t="s">
        <v>29</v>
      </c>
      <c r="J80" s="32" t="s">
        <v>29</v>
      </c>
    </row>
    <row r="81" spans="1:10" ht="12.75" customHeight="1">
      <c r="A81" s="30" t="s">
        <v>229</v>
      </c>
      <c r="B81" s="31" t="s">
        <v>309</v>
      </c>
      <c r="C81" s="31" t="s">
        <v>310</v>
      </c>
      <c r="D81" s="32"/>
      <c r="E81" s="32"/>
      <c r="F81" s="32"/>
      <c r="G81" s="32" t="s">
        <v>29</v>
      </c>
      <c r="H81" s="32" t="s">
        <v>29</v>
      </c>
      <c r="I81" s="32" t="s">
        <v>29</v>
      </c>
      <c r="J81" s="32" t="s">
        <v>29</v>
      </c>
    </row>
    <row r="82" spans="1:10" ht="12.75" customHeight="1">
      <c r="A82" s="30" t="s">
        <v>229</v>
      </c>
      <c r="B82" s="31" t="s">
        <v>311</v>
      </c>
      <c r="C82" s="31" t="s">
        <v>312</v>
      </c>
      <c r="D82" s="32"/>
      <c r="E82" s="32"/>
      <c r="F82" s="32"/>
      <c r="G82" s="32" t="s">
        <v>29</v>
      </c>
      <c r="H82" s="32" t="s">
        <v>29</v>
      </c>
      <c r="I82" s="32" t="s">
        <v>29</v>
      </c>
      <c r="J82" s="32" t="s">
        <v>29</v>
      </c>
    </row>
    <row r="83" spans="1:10" ht="12.75" customHeight="1">
      <c r="A83" s="30" t="s">
        <v>229</v>
      </c>
      <c r="B83" s="31" t="s">
        <v>313</v>
      </c>
      <c r="C83" s="31" t="s">
        <v>314</v>
      </c>
      <c r="D83" s="32"/>
      <c r="E83" s="32"/>
      <c r="F83" s="32"/>
      <c r="G83" s="32" t="s">
        <v>29</v>
      </c>
      <c r="H83" s="32" t="s">
        <v>29</v>
      </c>
      <c r="I83" s="32" t="s">
        <v>29</v>
      </c>
      <c r="J83" s="32" t="s">
        <v>29</v>
      </c>
    </row>
    <row r="84" spans="1:10" ht="12.75" customHeight="1">
      <c r="A84" s="30" t="s">
        <v>229</v>
      </c>
      <c r="B84" s="31" t="s">
        <v>315</v>
      </c>
      <c r="C84" s="31" t="s">
        <v>316</v>
      </c>
      <c r="D84" s="32"/>
      <c r="E84" s="32"/>
      <c r="F84" s="32"/>
      <c r="G84" s="32" t="s">
        <v>29</v>
      </c>
      <c r="H84" s="32" t="s">
        <v>29</v>
      </c>
      <c r="I84" s="32" t="s">
        <v>29</v>
      </c>
      <c r="J84" s="32" t="s">
        <v>29</v>
      </c>
    </row>
    <row r="85" spans="1:10" ht="12.75" customHeight="1">
      <c r="A85" s="30" t="s">
        <v>229</v>
      </c>
      <c r="B85" s="31" t="s">
        <v>317</v>
      </c>
      <c r="C85" s="31" t="s">
        <v>318</v>
      </c>
      <c r="D85" s="32"/>
      <c r="E85" s="32"/>
      <c r="F85" s="32"/>
      <c r="G85" s="32" t="s">
        <v>29</v>
      </c>
      <c r="H85" s="32" t="s">
        <v>29</v>
      </c>
      <c r="I85" s="32" t="s">
        <v>29</v>
      </c>
      <c r="J85" s="32" t="s">
        <v>29</v>
      </c>
    </row>
    <row r="86" spans="1:10" ht="12.75" customHeight="1">
      <c r="A86" s="30" t="s">
        <v>229</v>
      </c>
      <c r="B86" s="31" t="s">
        <v>319</v>
      </c>
      <c r="C86" s="31" t="s">
        <v>320</v>
      </c>
      <c r="D86" s="32"/>
      <c r="E86" s="32"/>
      <c r="F86" s="32"/>
      <c r="G86" s="32" t="s">
        <v>29</v>
      </c>
      <c r="H86" s="32" t="s">
        <v>29</v>
      </c>
      <c r="I86" s="32" t="s">
        <v>29</v>
      </c>
      <c r="J86" s="32" t="s">
        <v>29</v>
      </c>
    </row>
    <row r="87" spans="1:10" ht="12.75" customHeight="1">
      <c r="A87" s="30" t="s">
        <v>229</v>
      </c>
      <c r="B87" s="31" t="s">
        <v>321</v>
      </c>
      <c r="C87" s="31" t="s">
        <v>322</v>
      </c>
      <c r="D87" s="32"/>
      <c r="E87" s="32"/>
      <c r="F87" s="32"/>
      <c r="G87" s="32" t="s">
        <v>29</v>
      </c>
      <c r="H87" s="32" t="s">
        <v>29</v>
      </c>
      <c r="I87" s="32" t="s">
        <v>29</v>
      </c>
      <c r="J87" s="32" t="s">
        <v>29</v>
      </c>
    </row>
    <row r="88" spans="1:10" ht="12.75" customHeight="1">
      <c r="A88" s="30" t="s">
        <v>229</v>
      </c>
      <c r="B88" s="31" t="s">
        <v>323</v>
      </c>
      <c r="C88" s="31" t="s">
        <v>324</v>
      </c>
      <c r="D88" s="32"/>
      <c r="E88" s="32"/>
      <c r="F88" s="32"/>
      <c r="G88" s="32" t="s">
        <v>29</v>
      </c>
      <c r="H88" s="32" t="s">
        <v>29</v>
      </c>
      <c r="I88" s="32" t="s">
        <v>29</v>
      </c>
      <c r="J88" s="32" t="s">
        <v>29</v>
      </c>
    </row>
    <row r="89" spans="1:10" ht="12.75" customHeight="1">
      <c r="A89" s="30" t="s">
        <v>229</v>
      </c>
      <c r="B89" s="31" t="s">
        <v>325</v>
      </c>
      <c r="C89" s="31" t="s">
        <v>326</v>
      </c>
      <c r="D89" s="32"/>
      <c r="E89" s="32"/>
      <c r="F89" s="32"/>
      <c r="G89" s="32" t="s">
        <v>29</v>
      </c>
      <c r="H89" s="32" t="s">
        <v>29</v>
      </c>
      <c r="I89" s="32" t="s">
        <v>29</v>
      </c>
      <c r="J89" s="32" t="s">
        <v>29</v>
      </c>
    </row>
    <row r="90" spans="1:10" ht="12.75" customHeight="1">
      <c r="A90" s="30" t="s">
        <v>229</v>
      </c>
      <c r="B90" s="31" t="s">
        <v>327</v>
      </c>
      <c r="C90" s="31" t="s">
        <v>328</v>
      </c>
      <c r="D90" s="32"/>
      <c r="E90" s="32"/>
      <c r="F90" s="32"/>
      <c r="G90" s="32" t="s">
        <v>33</v>
      </c>
      <c r="H90" s="32" t="s">
        <v>33</v>
      </c>
      <c r="I90" s="32" t="s">
        <v>33</v>
      </c>
      <c r="J90" s="32" t="s">
        <v>33</v>
      </c>
    </row>
    <row r="91" spans="1:10" ht="12.75" customHeight="1">
      <c r="A91" s="30" t="s">
        <v>229</v>
      </c>
      <c r="B91" s="31" t="s">
        <v>329</v>
      </c>
      <c r="C91" s="31" t="s">
        <v>330</v>
      </c>
      <c r="D91" s="32"/>
      <c r="E91" s="32"/>
      <c r="F91" s="32"/>
      <c r="G91" s="32" t="s">
        <v>29</v>
      </c>
      <c r="H91" s="32" t="s">
        <v>29</v>
      </c>
      <c r="I91" s="32" t="s">
        <v>29</v>
      </c>
      <c r="J91" s="32" t="s">
        <v>29</v>
      </c>
    </row>
    <row r="92" spans="1:10" ht="12.75" customHeight="1">
      <c r="A92" s="30" t="s">
        <v>229</v>
      </c>
      <c r="B92" s="31" t="s">
        <v>331</v>
      </c>
      <c r="C92" s="31" t="s">
        <v>332</v>
      </c>
      <c r="D92" s="32"/>
      <c r="E92" s="32"/>
      <c r="F92" s="32"/>
      <c r="G92" s="32" t="s">
        <v>29</v>
      </c>
      <c r="H92" s="32" t="s">
        <v>29</v>
      </c>
      <c r="I92" s="32" t="s">
        <v>29</v>
      </c>
      <c r="J92" s="32" t="s">
        <v>29</v>
      </c>
    </row>
    <row r="93" spans="1:10" ht="12.75" customHeight="1">
      <c r="A93" s="30" t="s">
        <v>229</v>
      </c>
      <c r="B93" s="31" t="s">
        <v>333</v>
      </c>
      <c r="C93" s="31" t="s">
        <v>334</v>
      </c>
      <c r="D93" s="32"/>
      <c r="E93" s="32"/>
      <c r="F93" s="32"/>
      <c r="G93" s="32" t="s">
        <v>29</v>
      </c>
      <c r="H93" s="32" t="s">
        <v>29</v>
      </c>
      <c r="I93" s="32" t="s">
        <v>29</v>
      </c>
      <c r="J93" s="32" t="s">
        <v>29</v>
      </c>
    </row>
    <row r="94" spans="1:10" ht="12.75" customHeight="1">
      <c r="A94" s="30" t="s">
        <v>229</v>
      </c>
      <c r="B94" s="31" t="s">
        <v>335</v>
      </c>
      <c r="C94" s="31" t="s">
        <v>336</v>
      </c>
      <c r="D94" s="32"/>
      <c r="E94" s="32"/>
      <c r="F94" s="32"/>
      <c r="G94" s="32" t="s">
        <v>29</v>
      </c>
      <c r="H94" s="32" t="s">
        <v>29</v>
      </c>
      <c r="I94" s="32" t="s">
        <v>29</v>
      </c>
      <c r="J94" s="32" t="s">
        <v>29</v>
      </c>
    </row>
    <row r="95" spans="1:10" ht="12.75" customHeight="1">
      <c r="A95" s="30" t="s">
        <v>229</v>
      </c>
      <c r="B95" s="31" t="s">
        <v>337</v>
      </c>
      <c r="C95" s="31" t="s">
        <v>338</v>
      </c>
      <c r="D95" s="32"/>
      <c r="E95" s="32"/>
      <c r="F95" s="32"/>
      <c r="G95" s="32" t="s">
        <v>29</v>
      </c>
      <c r="H95" s="32" t="s">
        <v>29</v>
      </c>
      <c r="I95" s="32" t="s">
        <v>29</v>
      </c>
      <c r="J95" s="32" t="s">
        <v>29</v>
      </c>
    </row>
    <row r="96" spans="1:10" ht="12.75" customHeight="1">
      <c r="A96" s="30" t="s">
        <v>229</v>
      </c>
      <c r="B96" s="31" t="s">
        <v>339</v>
      </c>
      <c r="C96" s="31" t="s">
        <v>340</v>
      </c>
      <c r="D96" s="32"/>
      <c r="E96" s="32"/>
      <c r="F96" s="32"/>
      <c r="G96" s="32" t="s">
        <v>29</v>
      </c>
      <c r="H96" s="32" t="s">
        <v>29</v>
      </c>
      <c r="I96" s="32" t="s">
        <v>29</v>
      </c>
      <c r="J96" s="32" t="s">
        <v>29</v>
      </c>
    </row>
    <row r="97" spans="1:10" ht="12.75" customHeight="1">
      <c r="A97" s="30" t="s">
        <v>229</v>
      </c>
      <c r="B97" s="31" t="s">
        <v>341</v>
      </c>
      <c r="C97" s="31" t="s">
        <v>342</v>
      </c>
      <c r="D97" s="32"/>
      <c r="E97" s="32"/>
      <c r="F97" s="32"/>
      <c r="G97" s="32" t="s">
        <v>29</v>
      </c>
      <c r="H97" s="32" t="s">
        <v>29</v>
      </c>
      <c r="I97" s="32" t="s">
        <v>29</v>
      </c>
      <c r="J97" s="32" t="s">
        <v>29</v>
      </c>
    </row>
    <row r="98" spans="1:10" ht="12.75" customHeight="1">
      <c r="A98" s="30" t="s">
        <v>229</v>
      </c>
      <c r="B98" s="31" t="s">
        <v>343</v>
      </c>
      <c r="C98" s="31" t="s">
        <v>344</v>
      </c>
      <c r="D98" s="32"/>
      <c r="E98" s="32"/>
      <c r="F98" s="32"/>
      <c r="G98" s="32" t="s">
        <v>29</v>
      </c>
      <c r="H98" s="32" t="s">
        <v>29</v>
      </c>
      <c r="I98" s="32" t="s">
        <v>29</v>
      </c>
      <c r="J98" s="32" t="s">
        <v>29</v>
      </c>
    </row>
    <row r="99" spans="1:10" ht="12.75" customHeight="1">
      <c r="A99" s="30" t="s">
        <v>229</v>
      </c>
      <c r="B99" s="31" t="s">
        <v>345</v>
      </c>
      <c r="C99" s="31" t="s">
        <v>346</v>
      </c>
      <c r="D99" s="32"/>
      <c r="E99" s="32"/>
      <c r="F99" s="32"/>
      <c r="G99" s="32" t="s">
        <v>29</v>
      </c>
      <c r="H99" s="32" t="s">
        <v>29</v>
      </c>
      <c r="I99" s="32" t="s">
        <v>29</v>
      </c>
      <c r="J99" s="32" t="s">
        <v>29</v>
      </c>
    </row>
    <row r="100" spans="1:10" ht="12.75" customHeight="1">
      <c r="A100" s="30" t="s">
        <v>229</v>
      </c>
      <c r="B100" s="31" t="s">
        <v>347</v>
      </c>
      <c r="C100" s="31" t="s">
        <v>348</v>
      </c>
      <c r="D100" s="32"/>
      <c r="E100" s="32"/>
      <c r="F100" s="32"/>
      <c r="G100" s="32" t="s">
        <v>29</v>
      </c>
      <c r="H100" s="32" t="s">
        <v>29</v>
      </c>
      <c r="I100" s="32" t="s">
        <v>29</v>
      </c>
      <c r="J100" s="32" t="s">
        <v>29</v>
      </c>
    </row>
    <row r="101" spans="1:10" ht="12.75" customHeight="1">
      <c r="A101" s="30" t="s">
        <v>229</v>
      </c>
      <c r="B101" s="31" t="s">
        <v>349</v>
      </c>
      <c r="C101" s="31" t="s">
        <v>350</v>
      </c>
      <c r="D101" s="32"/>
      <c r="E101" s="32"/>
      <c r="F101" s="32"/>
      <c r="G101" s="32" t="s">
        <v>29</v>
      </c>
      <c r="H101" s="32" t="s">
        <v>29</v>
      </c>
      <c r="I101" s="32" t="s">
        <v>29</v>
      </c>
      <c r="J101" s="32" t="s">
        <v>29</v>
      </c>
    </row>
    <row r="102" spans="1:10" ht="12.75" customHeight="1">
      <c r="A102" s="30" t="s">
        <v>229</v>
      </c>
      <c r="B102" s="31" t="s">
        <v>351</v>
      </c>
      <c r="C102" s="31" t="s">
        <v>352</v>
      </c>
      <c r="D102" s="32"/>
      <c r="E102" s="32"/>
      <c r="F102" s="32"/>
      <c r="G102" s="32" t="s">
        <v>29</v>
      </c>
      <c r="H102" s="32" t="s">
        <v>29</v>
      </c>
      <c r="I102" s="32" t="s">
        <v>29</v>
      </c>
      <c r="J102" s="32" t="s">
        <v>29</v>
      </c>
    </row>
    <row r="103" spans="1:10" ht="12.75" customHeight="1">
      <c r="A103" s="30" t="s">
        <v>229</v>
      </c>
      <c r="B103" s="31" t="s">
        <v>353</v>
      </c>
      <c r="C103" s="31" t="s">
        <v>354</v>
      </c>
      <c r="D103" s="32"/>
      <c r="E103" s="32"/>
      <c r="F103" s="32"/>
      <c r="G103" s="32" t="s">
        <v>29</v>
      </c>
      <c r="H103" s="32" t="s">
        <v>29</v>
      </c>
      <c r="I103" s="32" t="s">
        <v>29</v>
      </c>
      <c r="J103" s="32" t="s">
        <v>29</v>
      </c>
    </row>
    <row r="104" spans="1:10" ht="12.75" customHeight="1">
      <c r="A104" s="30" t="s">
        <v>229</v>
      </c>
      <c r="B104" s="31" t="s">
        <v>355</v>
      </c>
      <c r="C104" s="31" t="s">
        <v>356</v>
      </c>
      <c r="D104" s="32"/>
      <c r="E104" s="32"/>
      <c r="F104" s="32"/>
      <c r="G104" s="32" t="s">
        <v>33</v>
      </c>
      <c r="H104" s="32" t="s">
        <v>33</v>
      </c>
      <c r="I104" s="32" t="s">
        <v>33</v>
      </c>
      <c r="J104" s="32" t="s">
        <v>33</v>
      </c>
    </row>
    <row r="105" spans="1:10" ht="12.75" customHeight="1">
      <c r="A105" s="30" t="s">
        <v>229</v>
      </c>
      <c r="B105" s="31" t="s">
        <v>357</v>
      </c>
      <c r="C105" s="31" t="s">
        <v>358</v>
      </c>
      <c r="D105" s="32"/>
      <c r="E105" s="32"/>
      <c r="F105" s="32"/>
      <c r="G105" s="32" t="s">
        <v>29</v>
      </c>
      <c r="H105" s="32" t="s">
        <v>29</v>
      </c>
      <c r="I105" s="32" t="s">
        <v>29</v>
      </c>
      <c r="J105" s="32" t="s">
        <v>29</v>
      </c>
    </row>
    <row r="106" spans="1:10" ht="12.75" customHeight="1">
      <c r="A106" s="30" t="s">
        <v>229</v>
      </c>
      <c r="B106" s="31" t="s">
        <v>359</v>
      </c>
      <c r="C106" s="31" t="s">
        <v>360</v>
      </c>
      <c r="D106" s="32" t="s">
        <v>30</v>
      </c>
      <c r="E106" s="32">
        <v>2</v>
      </c>
      <c r="F106" s="32"/>
      <c r="G106" s="32" t="s">
        <v>29</v>
      </c>
      <c r="H106" s="32" t="s">
        <v>29</v>
      </c>
      <c r="I106" s="32" t="s">
        <v>29</v>
      </c>
      <c r="J106" s="32" t="s">
        <v>29</v>
      </c>
    </row>
    <row r="107" spans="1:10" ht="12.75" customHeight="1">
      <c r="A107" s="30" t="s">
        <v>229</v>
      </c>
      <c r="B107" s="31" t="s">
        <v>361</v>
      </c>
      <c r="C107" s="31" t="s">
        <v>362</v>
      </c>
      <c r="D107" s="32" t="s">
        <v>30</v>
      </c>
      <c r="E107" s="32">
        <v>3</v>
      </c>
      <c r="F107" s="32"/>
      <c r="G107" s="32" t="s">
        <v>29</v>
      </c>
      <c r="H107" s="32" t="s">
        <v>29</v>
      </c>
      <c r="I107" s="32" t="s">
        <v>29</v>
      </c>
      <c r="J107" s="32" t="s">
        <v>29</v>
      </c>
    </row>
    <row r="108" spans="1:10" ht="12.75" customHeight="1">
      <c r="A108" s="30" t="s">
        <v>229</v>
      </c>
      <c r="B108" s="31" t="s">
        <v>363</v>
      </c>
      <c r="C108" s="31" t="s">
        <v>364</v>
      </c>
      <c r="D108" s="32"/>
      <c r="E108" s="32"/>
      <c r="F108" s="32"/>
      <c r="G108" s="32" t="s">
        <v>29</v>
      </c>
      <c r="H108" s="32" t="s">
        <v>29</v>
      </c>
      <c r="I108" s="32" t="s">
        <v>29</v>
      </c>
      <c r="J108" s="32" t="s">
        <v>29</v>
      </c>
    </row>
    <row r="109" spans="1:10" ht="12.75" customHeight="1">
      <c r="A109" s="30" t="s">
        <v>229</v>
      </c>
      <c r="B109" s="31" t="s">
        <v>365</v>
      </c>
      <c r="C109" s="31" t="s">
        <v>366</v>
      </c>
      <c r="D109" s="32"/>
      <c r="E109" s="32"/>
      <c r="F109" s="32"/>
      <c r="G109" s="32" t="s">
        <v>29</v>
      </c>
      <c r="H109" s="32" t="s">
        <v>29</v>
      </c>
      <c r="I109" s="32" t="s">
        <v>29</v>
      </c>
      <c r="J109" s="32" t="s">
        <v>29</v>
      </c>
    </row>
    <row r="110" spans="1:10" ht="12.75" customHeight="1">
      <c r="A110" s="30" t="s">
        <v>229</v>
      </c>
      <c r="B110" s="31" t="s">
        <v>367</v>
      </c>
      <c r="C110" s="31" t="s">
        <v>368</v>
      </c>
      <c r="D110" s="32" t="s">
        <v>232</v>
      </c>
      <c r="E110" s="32">
        <v>3</v>
      </c>
      <c r="F110" s="32"/>
      <c r="G110" s="32" t="s">
        <v>29</v>
      </c>
      <c r="H110" s="32" t="s">
        <v>29</v>
      </c>
      <c r="I110" s="32" t="s">
        <v>29</v>
      </c>
      <c r="J110" s="32" t="s">
        <v>29</v>
      </c>
    </row>
    <row r="111" spans="1:10" ht="12.75" customHeight="1">
      <c r="A111" s="30" t="s">
        <v>229</v>
      </c>
      <c r="B111" s="31" t="s">
        <v>369</v>
      </c>
      <c r="C111" s="31" t="s">
        <v>370</v>
      </c>
      <c r="D111" s="32" t="s">
        <v>195</v>
      </c>
      <c r="E111" s="32">
        <v>3</v>
      </c>
      <c r="F111" s="32"/>
      <c r="G111" s="32" t="s">
        <v>29</v>
      </c>
      <c r="H111" s="32" t="s">
        <v>29</v>
      </c>
      <c r="I111" s="32" t="s">
        <v>29</v>
      </c>
      <c r="J111" s="32" t="s">
        <v>29</v>
      </c>
    </row>
    <row r="112" spans="1:10" ht="12.75" customHeight="1">
      <c r="A112" s="30" t="s">
        <v>229</v>
      </c>
      <c r="B112" s="31" t="s">
        <v>371</v>
      </c>
      <c r="C112" s="31" t="s">
        <v>372</v>
      </c>
      <c r="D112" s="32"/>
      <c r="E112" s="32"/>
      <c r="F112" s="32"/>
      <c r="G112" s="32" t="s">
        <v>29</v>
      </c>
      <c r="H112" s="32" t="s">
        <v>29</v>
      </c>
      <c r="I112" s="32" t="s">
        <v>29</v>
      </c>
      <c r="J112" s="32" t="s">
        <v>29</v>
      </c>
    </row>
    <row r="113" spans="1:10" ht="12.75" customHeight="1">
      <c r="A113" s="30" t="s">
        <v>229</v>
      </c>
      <c r="B113" s="31" t="s">
        <v>373</v>
      </c>
      <c r="C113" s="31" t="s">
        <v>374</v>
      </c>
      <c r="D113" s="32" t="s">
        <v>30</v>
      </c>
      <c r="E113" s="32">
        <v>1</v>
      </c>
      <c r="F113" s="32"/>
      <c r="G113" s="32" t="s">
        <v>29</v>
      </c>
      <c r="H113" s="32" t="s">
        <v>29</v>
      </c>
      <c r="I113" s="32" t="s">
        <v>29</v>
      </c>
      <c r="J113" s="32" t="s">
        <v>29</v>
      </c>
    </row>
    <row r="114" spans="1:10" ht="12.75" customHeight="1">
      <c r="A114" s="30" t="s">
        <v>229</v>
      </c>
      <c r="B114" s="31" t="s">
        <v>375</v>
      </c>
      <c r="C114" s="31" t="s">
        <v>376</v>
      </c>
      <c r="D114" s="32"/>
      <c r="E114" s="32"/>
      <c r="F114" s="32"/>
      <c r="G114" s="32" t="s">
        <v>29</v>
      </c>
      <c r="H114" s="32" t="s">
        <v>29</v>
      </c>
      <c r="I114" s="32" t="s">
        <v>29</v>
      </c>
      <c r="J114" s="32" t="s">
        <v>29</v>
      </c>
    </row>
    <row r="115" spans="1:10" ht="12.75" customHeight="1">
      <c r="A115" s="30" t="s">
        <v>229</v>
      </c>
      <c r="B115" s="31" t="s">
        <v>377</v>
      </c>
      <c r="C115" s="31" t="s">
        <v>378</v>
      </c>
      <c r="D115" s="32"/>
      <c r="E115" s="32"/>
      <c r="F115" s="32"/>
      <c r="G115" s="32" t="s">
        <v>29</v>
      </c>
      <c r="H115" s="32" t="s">
        <v>29</v>
      </c>
      <c r="I115" s="32" t="s">
        <v>29</v>
      </c>
      <c r="J115" s="32" t="s">
        <v>29</v>
      </c>
    </row>
    <row r="116" spans="1:10" ht="12.75" customHeight="1">
      <c r="A116" s="30" t="s">
        <v>229</v>
      </c>
      <c r="B116" s="31" t="s">
        <v>379</v>
      </c>
      <c r="C116" s="31" t="s">
        <v>380</v>
      </c>
      <c r="D116" s="32"/>
      <c r="E116" s="32"/>
      <c r="F116" s="32"/>
      <c r="G116" s="32" t="s">
        <v>29</v>
      </c>
      <c r="H116" s="32" t="s">
        <v>29</v>
      </c>
      <c r="I116" s="32" t="s">
        <v>29</v>
      </c>
      <c r="J116" s="32" t="s">
        <v>29</v>
      </c>
    </row>
    <row r="117" spans="1:10" ht="12.75" customHeight="1">
      <c r="A117" s="30" t="s">
        <v>229</v>
      </c>
      <c r="B117" s="31" t="s">
        <v>381</v>
      </c>
      <c r="C117" s="31" t="s">
        <v>382</v>
      </c>
      <c r="D117" s="32"/>
      <c r="E117" s="32"/>
      <c r="F117" s="32"/>
      <c r="G117" s="32" t="s">
        <v>29</v>
      </c>
      <c r="H117" s="32" t="s">
        <v>29</v>
      </c>
      <c r="I117" s="32" t="s">
        <v>29</v>
      </c>
      <c r="J117" s="32" t="s">
        <v>29</v>
      </c>
    </row>
    <row r="118" spans="1:10" ht="12.75" customHeight="1">
      <c r="A118" s="30" t="s">
        <v>229</v>
      </c>
      <c r="B118" s="31" t="s">
        <v>383</v>
      </c>
      <c r="C118" s="31" t="s">
        <v>384</v>
      </c>
      <c r="D118" s="32"/>
      <c r="E118" s="32"/>
      <c r="F118" s="32"/>
      <c r="G118" s="32" t="s">
        <v>29</v>
      </c>
      <c r="H118" s="32" t="s">
        <v>29</v>
      </c>
      <c r="I118" s="32" t="s">
        <v>29</v>
      </c>
      <c r="J118" s="32" t="s">
        <v>29</v>
      </c>
    </row>
    <row r="119" spans="1:10" ht="12.75" customHeight="1">
      <c r="A119" s="30" t="s">
        <v>229</v>
      </c>
      <c r="B119" s="31" t="s">
        <v>385</v>
      </c>
      <c r="C119" s="31" t="s">
        <v>386</v>
      </c>
      <c r="D119" s="32"/>
      <c r="E119" s="32"/>
      <c r="F119" s="32"/>
      <c r="G119" s="32" t="s">
        <v>29</v>
      </c>
      <c r="H119" s="32" t="s">
        <v>29</v>
      </c>
      <c r="I119" s="32" t="s">
        <v>29</v>
      </c>
      <c r="J119" s="32" t="s">
        <v>29</v>
      </c>
    </row>
    <row r="120" spans="1:10" ht="12.75" customHeight="1">
      <c r="A120" s="30" t="s">
        <v>229</v>
      </c>
      <c r="B120" s="31" t="s">
        <v>387</v>
      </c>
      <c r="C120" s="31" t="s">
        <v>388</v>
      </c>
      <c r="D120" s="32"/>
      <c r="E120" s="32"/>
      <c r="F120" s="32"/>
      <c r="G120" s="32" t="s">
        <v>29</v>
      </c>
      <c r="H120" s="32" t="s">
        <v>29</v>
      </c>
      <c r="I120" s="32" t="s">
        <v>29</v>
      </c>
      <c r="J120" s="32" t="s">
        <v>29</v>
      </c>
    </row>
    <row r="121" spans="1:10" ht="12.75" customHeight="1">
      <c r="A121" s="30" t="s">
        <v>229</v>
      </c>
      <c r="B121" s="31" t="s">
        <v>389</v>
      </c>
      <c r="C121" s="31" t="s">
        <v>390</v>
      </c>
      <c r="D121" s="32"/>
      <c r="E121" s="32"/>
      <c r="F121" s="32"/>
      <c r="G121" s="32" t="s">
        <v>29</v>
      </c>
      <c r="H121" s="32" t="s">
        <v>29</v>
      </c>
      <c r="I121" s="32" t="s">
        <v>29</v>
      </c>
      <c r="J121" s="32" t="s">
        <v>29</v>
      </c>
    </row>
    <row r="122" spans="1:10" ht="12.75" customHeight="1">
      <c r="A122" s="30" t="s">
        <v>229</v>
      </c>
      <c r="B122" s="31" t="s">
        <v>391</v>
      </c>
      <c r="C122" s="31" t="s">
        <v>392</v>
      </c>
      <c r="D122" s="32"/>
      <c r="E122" s="32"/>
      <c r="F122" s="32"/>
      <c r="G122" s="32" t="s">
        <v>29</v>
      </c>
      <c r="H122" s="32" t="s">
        <v>29</v>
      </c>
      <c r="I122" s="32" t="s">
        <v>29</v>
      </c>
      <c r="J122" s="32" t="s">
        <v>29</v>
      </c>
    </row>
    <row r="123" spans="1:10" ht="12.75" customHeight="1">
      <c r="A123" s="30" t="s">
        <v>229</v>
      </c>
      <c r="B123" s="31" t="s">
        <v>393</v>
      </c>
      <c r="C123" s="31" t="s">
        <v>394</v>
      </c>
      <c r="D123" s="32"/>
      <c r="E123" s="32"/>
      <c r="F123" s="32"/>
      <c r="G123" s="32" t="s">
        <v>29</v>
      </c>
      <c r="H123" s="32" t="s">
        <v>29</v>
      </c>
      <c r="I123" s="32" t="s">
        <v>29</v>
      </c>
      <c r="J123" s="32" t="s">
        <v>29</v>
      </c>
    </row>
    <row r="124" spans="1:10" ht="12.75" customHeight="1">
      <c r="A124" s="30" t="s">
        <v>229</v>
      </c>
      <c r="B124" s="31" t="s">
        <v>395</v>
      </c>
      <c r="C124" s="31" t="s">
        <v>396</v>
      </c>
      <c r="D124" s="32"/>
      <c r="E124" s="32"/>
      <c r="F124" s="32"/>
      <c r="G124" s="32" t="s">
        <v>29</v>
      </c>
      <c r="H124" s="32" t="s">
        <v>29</v>
      </c>
      <c r="I124" s="32" t="s">
        <v>29</v>
      </c>
      <c r="J124" s="32" t="s">
        <v>29</v>
      </c>
    </row>
    <row r="125" spans="1:10" ht="12.75" customHeight="1">
      <c r="A125" s="30" t="s">
        <v>229</v>
      </c>
      <c r="B125" s="31" t="s">
        <v>397</v>
      </c>
      <c r="C125" s="31" t="s">
        <v>398</v>
      </c>
      <c r="D125" s="32"/>
      <c r="E125" s="32"/>
      <c r="F125" s="32"/>
      <c r="G125" s="32" t="s">
        <v>29</v>
      </c>
      <c r="H125" s="32" t="s">
        <v>29</v>
      </c>
      <c r="I125" s="32" t="s">
        <v>29</v>
      </c>
      <c r="J125" s="32" t="s">
        <v>29</v>
      </c>
    </row>
    <row r="126" spans="1:10" ht="12.75" customHeight="1">
      <c r="A126" s="30" t="s">
        <v>229</v>
      </c>
      <c r="B126" s="31" t="s">
        <v>399</v>
      </c>
      <c r="C126" s="31" t="s">
        <v>400</v>
      </c>
      <c r="D126" s="32" t="s">
        <v>195</v>
      </c>
      <c r="E126" s="32">
        <v>3</v>
      </c>
      <c r="F126" s="32"/>
      <c r="G126" s="32" t="s">
        <v>29</v>
      </c>
      <c r="H126" s="32" t="s">
        <v>29</v>
      </c>
      <c r="I126" s="32" t="s">
        <v>29</v>
      </c>
      <c r="J126" s="32" t="s">
        <v>29</v>
      </c>
    </row>
    <row r="127" spans="1:10" ht="12.75" customHeight="1">
      <c r="A127" s="141" t="s">
        <v>229</v>
      </c>
      <c r="B127" s="145" t="s">
        <v>401</v>
      </c>
      <c r="C127" s="145" t="s">
        <v>402</v>
      </c>
      <c r="D127" s="146"/>
      <c r="E127" s="146"/>
      <c r="F127" s="146"/>
      <c r="G127" s="146" t="s">
        <v>29</v>
      </c>
      <c r="H127" s="146" t="s">
        <v>29</v>
      </c>
      <c r="I127" s="146" t="s">
        <v>29</v>
      </c>
      <c r="J127" s="146" t="s">
        <v>29</v>
      </c>
    </row>
    <row r="128" spans="1:10" ht="12.75" customHeight="1">
      <c r="A128" s="32"/>
      <c r="B128" s="33">
        <f>COUNTA(B42:B127)</f>
        <v>86</v>
      </c>
      <c r="C128" s="32"/>
      <c r="D128" s="32"/>
      <c r="E128" s="77"/>
      <c r="F128" s="52">
        <f>SUM(F42:F127)</f>
        <v>0</v>
      </c>
      <c r="G128" s="32"/>
      <c r="H128" s="32"/>
      <c r="I128" s="32"/>
      <c r="J128" s="32"/>
    </row>
    <row r="129" spans="1:10" ht="12.75" customHeight="1">
      <c r="A129" s="32"/>
      <c r="B129" s="33"/>
      <c r="C129" s="32"/>
      <c r="D129" s="32"/>
      <c r="E129" s="77"/>
      <c r="F129" s="52"/>
      <c r="G129" s="32"/>
      <c r="H129" s="32"/>
      <c r="I129" s="32"/>
      <c r="J129" s="32"/>
    </row>
    <row r="130" spans="1:10" ht="12.75" customHeight="1">
      <c r="A130" s="30" t="s">
        <v>403</v>
      </c>
      <c r="B130" s="31" t="s">
        <v>404</v>
      </c>
      <c r="C130" s="31" t="s">
        <v>405</v>
      </c>
      <c r="D130" s="32"/>
      <c r="E130" s="32"/>
      <c r="F130" s="32"/>
      <c r="G130" s="32" t="s">
        <v>29</v>
      </c>
      <c r="H130" s="32" t="s">
        <v>29</v>
      </c>
      <c r="I130" s="32" t="s">
        <v>29</v>
      </c>
      <c r="J130" s="32" t="s">
        <v>29</v>
      </c>
    </row>
    <row r="131" spans="1:10" ht="12.75" customHeight="1">
      <c r="A131" s="30" t="s">
        <v>403</v>
      </c>
      <c r="B131" s="31" t="s">
        <v>406</v>
      </c>
      <c r="C131" s="31" t="s">
        <v>407</v>
      </c>
      <c r="D131" s="32"/>
      <c r="E131" s="32"/>
      <c r="F131" s="32"/>
      <c r="G131" s="32" t="s">
        <v>33</v>
      </c>
      <c r="H131" s="32" t="s">
        <v>33</v>
      </c>
      <c r="I131" s="32" t="s">
        <v>33</v>
      </c>
      <c r="J131" s="32" t="s">
        <v>33</v>
      </c>
    </row>
    <row r="132" spans="1:10" ht="12.75" customHeight="1">
      <c r="A132" s="30" t="s">
        <v>403</v>
      </c>
      <c r="B132" s="31" t="s">
        <v>408</v>
      </c>
      <c r="C132" s="31" t="s">
        <v>409</v>
      </c>
      <c r="D132" s="32"/>
      <c r="E132" s="32"/>
      <c r="F132" s="32"/>
      <c r="G132" s="32" t="s">
        <v>29</v>
      </c>
      <c r="H132" s="32" t="s">
        <v>29</v>
      </c>
      <c r="I132" s="32" t="s">
        <v>29</v>
      </c>
      <c r="J132" s="32" t="s">
        <v>29</v>
      </c>
    </row>
    <row r="133" spans="1:10" ht="12.75" customHeight="1">
      <c r="A133" s="30" t="s">
        <v>403</v>
      </c>
      <c r="B133" s="31" t="s">
        <v>410</v>
      </c>
      <c r="C133" s="31" t="s">
        <v>411</v>
      </c>
      <c r="D133" s="32"/>
      <c r="E133" s="32"/>
      <c r="F133" s="32"/>
      <c r="G133" s="32" t="s">
        <v>29</v>
      </c>
      <c r="H133" s="32" t="s">
        <v>29</v>
      </c>
      <c r="I133" s="32" t="s">
        <v>29</v>
      </c>
      <c r="J133" s="32" t="s">
        <v>29</v>
      </c>
    </row>
    <row r="134" spans="1:10" ht="12.75" customHeight="1">
      <c r="A134" s="30" t="s">
        <v>403</v>
      </c>
      <c r="B134" s="31" t="s">
        <v>412</v>
      </c>
      <c r="C134" s="31" t="s">
        <v>413</v>
      </c>
      <c r="D134" s="32"/>
      <c r="E134" s="32"/>
      <c r="F134" s="32"/>
      <c r="G134" s="32" t="s">
        <v>29</v>
      </c>
      <c r="H134" s="32" t="s">
        <v>29</v>
      </c>
      <c r="I134" s="32" t="s">
        <v>29</v>
      </c>
      <c r="J134" s="32" t="s">
        <v>29</v>
      </c>
    </row>
    <row r="135" spans="1:10" ht="12.75" customHeight="1">
      <c r="A135" s="30" t="s">
        <v>403</v>
      </c>
      <c r="B135" s="31" t="s">
        <v>414</v>
      </c>
      <c r="C135" s="31" t="s">
        <v>415</v>
      </c>
      <c r="D135" s="32"/>
      <c r="E135" s="32"/>
      <c r="F135" s="32"/>
      <c r="G135" s="32" t="s">
        <v>29</v>
      </c>
      <c r="H135" s="32" t="s">
        <v>29</v>
      </c>
      <c r="I135" s="32" t="s">
        <v>29</v>
      </c>
      <c r="J135" s="32" t="s">
        <v>29</v>
      </c>
    </row>
    <row r="136" spans="1:10" ht="12.75" customHeight="1">
      <c r="A136" s="30" t="s">
        <v>403</v>
      </c>
      <c r="B136" s="31" t="s">
        <v>416</v>
      </c>
      <c r="C136" s="31" t="s">
        <v>417</v>
      </c>
      <c r="D136" s="32"/>
      <c r="E136" s="32"/>
      <c r="F136" s="32"/>
      <c r="G136" s="32" t="s">
        <v>29</v>
      </c>
      <c r="H136" s="32" t="s">
        <v>29</v>
      </c>
      <c r="I136" s="32" t="s">
        <v>29</v>
      </c>
      <c r="J136" s="32" t="s">
        <v>29</v>
      </c>
    </row>
    <row r="137" spans="1:10" ht="12.75" customHeight="1">
      <c r="A137" s="141" t="s">
        <v>403</v>
      </c>
      <c r="B137" s="145" t="s">
        <v>418</v>
      </c>
      <c r="C137" s="145" t="s">
        <v>419</v>
      </c>
      <c r="D137" s="146"/>
      <c r="E137" s="146"/>
      <c r="F137" s="146"/>
      <c r="G137" s="146" t="s">
        <v>29</v>
      </c>
      <c r="H137" s="146" t="s">
        <v>29</v>
      </c>
      <c r="I137" s="146" t="s">
        <v>29</v>
      </c>
      <c r="J137" s="146" t="s">
        <v>29</v>
      </c>
    </row>
    <row r="138" spans="1:10" ht="12.75" customHeight="1">
      <c r="A138" s="32"/>
      <c r="B138" s="33">
        <f>COUNTA(B130:B137)</f>
        <v>8</v>
      </c>
      <c r="C138" s="32"/>
      <c r="D138" s="32"/>
      <c r="E138" s="77"/>
      <c r="F138" s="52">
        <f>SUM(F130:F137)</f>
        <v>0</v>
      </c>
      <c r="G138" s="32"/>
      <c r="H138" s="32"/>
      <c r="I138" s="32"/>
      <c r="J138" s="32"/>
    </row>
    <row r="139" spans="1:10" ht="12.75" customHeight="1">
      <c r="A139" s="32"/>
      <c r="B139" s="33"/>
      <c r="C139" s="32"/>
      <c r="D139" s="32"/>
      <c r="E139" s="77"/>
      <c r="F139" s="52"/>
      <c r="G139" s="32"/>
      <c r="H139" s="32"/>
      <c r="I139" s="32"/>
      <c r="J139" s="32"/>
    </row>
    <row r="140" spans="1:10" ht="12.75" customHeight="1">
      <c r="A140" s="30" t="s">
        <v>420</v>
      </c>
      <c r="B140" s="31" t="s">
        <v>421</v>
      </c>
      <c r="C140" s="31" t="s">
        <v>422</v>
      </c>
      <c r="D140" s="32" t="s">
        <v>232</v>
      </c>
      <c r="E140" s="32">
        <v>3</v>
      </c>
      <c r="F140" s="32"/>
      <c r="G140" s="32" t="s">
        <v>29</v>
      </c>
      <c r="H140" s="32" t="s">
        <v>29</v>
      </c>
      <c r="I140" s="32" t="s">
        <v>29</v>
      </c>
      <c r="J140" s="32" t="s">
        <v>29</v>
      </c>
    </row>
    <row r="141" spans="1:10" ht="12.75" customHeight="1">
      <c r="A141" s="30" t="s">
        <v>420</v>
      </c>
      <c r="B141" s="31" t="s">
        <v>423</v>
      </c>
      <c r="C141" s="31" t="s">
        <v>424</v>
      </c>
      <c r="D141" s="32" t="s">
        <v>232</v>
      </c>
      <c r="E141" s="32">
        <v>3</v>
      </c>
      <c r="F141" s="32"/>
      <c r="G141" s="32" t="s">
        <v>29</v>
      </c>
      <c r="H141" s="32" t="s">
        <v>29</v>
      </c>
      <c r="I141" s="32" t="s">
        <v>29</v>
      </c>
      <c r="J141" s="32" t="s">
        <v>29</v>
      </c>
    </row>
    <row r="142" spans="1:10" ht="12.75" customHeight="1">
      <c r="A142" s="31" t="s">
        <v>420</v>
      </c>
      <c r="B142" s="147" t="s">
        <v>425</v>
      </c>
      <c r="C142" s="31" t="s">
        <v>426</v>
      </c>
      <c r="D142" s="32" t="s">
        <v>232</v>
      </c>
      <c r="E142" s="32">
        <v>3</v>
      </c>
      <c r="F142" s="32"/>
      <c r="G142" s="32" t="s">
        <v>29</v>
      </c>
      <c r="H142" s="32" t="s">
        <v>29</v>
      </c>
      <c r="I142" s="32" t="s">
        <v>29</v>
      </c>
      <c r="J142" s="32" t="s">
        <v>29</v>
      </c>
    </row>
    <row r="143" spans="1:10" ht="12.75" customHeight="1">
      <c r="A143" s="30" t="s">
        <v>420</v>
      </c>
      <c r="B143" s="31" t="s">
        <v>427</v>
      </c>
      <c r="C143" s="31" t="s">
        <v>428</v>
      </c>
      <c r="D143" s="32" t="s">
        <v>232</v>
      </c>
      <c r="E143" s="32">
        <v>3</v>
      </c>
      <c r="F143" s="32"/>
      <c r="G143" s="32" t="s">
        <v>29</v>
      </c>
      <c r="H143" s="32" t="s">
        <v>29</v>
      </c>
      <c r="I143" s="32" t="s">
        <v>29</v>
      </c>
      <c r="J143" s="32" t="s">
        <v>29</v>
      </c>
    </row>
    <row r="144" spans="1:10" ht="12.75" customHeight="1">
      <c r="A144" s="31" t="s">
        <v>420</v>
      </c>
      <c r="B144" s="31" t="s">
        <v>429</v>
      </c>
      <c r="C144" s="31" t="s">
        <v>430</v>
      </c>
      <c r="D144" s="32" t="s">
        <v>232</v>
      </c>
      <c r="E144" s="32">
        <v>3</v>
      </c>
      <c r="F144" s="32"/>
      <c r="G144" s="32" t="s">
        <v>29</v>
      </c>
      <c r="H144" s="32" t="s">
        <v>29</v>
      </c>
      <c r="I144" s="32" t="s">
        <v>29</v>
      </c>
      <c r="J144" s="32" t="s">
        <v>29</v>
      </c>
    </row>
    <row r="145" spans="1:10" ht="12.75" customHeight="1">
      <c r="A145" s="31" t="s">
        <v>420</v>
      </c>
      <c r="B145" s="31" t="s">
        <v>431</v>
      </c>
      <c r="C145" s="31" t="s">
        <v>432</v>
      </c>
      <c r="D145" s="32"/>
      <c r="E145" s="32"/>
      <c r="F145" s="32"/>
      <c r="G145" s="32" t="s">
        <v>29</v>
      </c>
      <c r="H145" s="32" t="s">
        <v>29</v>
      </c>
      <c r="I145" s="32" t="s">
        <v>29</v>
      </c>
      <c r="J145" s="32" t="s">
        <v>29</v>
      </c>
    </row>
    <row r="146" spans="1:10" ht="12.75" customHeight="1">
      <c r="A146" s="31" t="s">
        <v>420</v>
      </c>
      <c r="B146" s="31" t="s">
        <v>433</v>
      </c>
      <c r="C146" s="31" t="s">
        <v>434</v>
      </c>
      <c r="D146" s="32"/>
      <c r="E146" s="32"/>
      <c r="F146" s="32"/>
      <c r="G146" s="32" t="s">
        <v>29</v>
      </c>
      <c r="H146" s="32" t="s">
        <v>29</v>
      </c>
      <c r="I146" s="32" t="s">
        <v>29</v>
      </c>
      <c r="J146" s="32" t="s">
        <v>29</v>
      </c>
    </row>
    <row r="147" spans="1:10" ht="12.75" customHeight="1">
      <c r="A147" s="31" t="s">
        <v>420</v>
      </c>
      <c r="B147" s="31" t="s">
        <v>435</v>
      </c>
      <c r="C147" s="31" t="s">
        <v>436</v>
      </c>
      <c r="D147" s="32"/>
      <c r="E147" s="32"/>
      <c r="F147" s="32"/>
      <c r="G147" s="32" t="s">
        <v>29</v>
      </c>
      <c r="H147" s="32" t="s">
        <v>29</v>
      </c>
      <c r="I147" s="32" t="s">
        <v>29</v>
      </c>
      <c r="J147" s="32" t="s">
        <v>29</v>
      </c>
    </row>
    <row r="148" spans="1:10" ht="12.75" customHeight="1">
      <c r="A148" s="31" t="s">
        <v>420</v>
      </c>
      <c r="B148" s="31" t="s">
        <v>437</v>
      </c>
      <c r="C148" s="31" t="s">
        <v>438</v>
      </c>
      <c r="D148" s="32"/>
      <c r="E148" s="32"/>
      <c r="F148" s="32"/>
      <c r="G148" s="32" t="s">
        <v>29</v>
      </c>
      <c r="H148" s="32" t="s">
        <v>29</v>
      </c>
      <c r="I148" s="32" t="s">
        <v>29</v>
      </c>
      <c r="J148" s="32" t="s">
        <v>29</v>
      </c>
    </row>
    <row r="149" spans="1:10" ht="12.75" customHeight="1">
      <c r="A149" s="31" t="s">
        <v>420</v>
      </c>
      <c r="B149" s="31" t="s">
        <v>439</v>
      </c>
      <c r="C149" s="31" t="s">
        <v>440</v>
      </c>
      <c r="D149" s="32"/>
      <c r="E149" s="32"/>
      <c r="F149" s="32"/>
      <c r="G149" s="32" t="s">
        <v>29</v>
      </c>
      <c r="H149" s="32" t="s">
        <v>29</v>
      </c>
      <c r="I149" s="32" t="s">
        <v>29</v>
      </c>
      <c r="J149" s="32" t="s">
        <v>29</v>
      </c>
    </row>
    <row r="150" spans="1:10" ht="12.75" customHeight="1">
      <c r="A150" s="31" t="s">
        <v>420</v>
      </c>
      <c r="B150" s="31" t="s">
        <v>441</v>
      </c>
      <c r="C150" s="31" t="s">
        <v>442</v>
      </c>
      <c r="D150" s="32"/>
      <c r="E150" s="32"/>
      <c r="F150" s="32"/>
      <c r="G150" s="32" t="s">
        <v>29</v>
      </c>
      <c r="H150" s="32" t="s">
        <v>29</v>
      </c>
      <c r="I150" s="32" t="s">
        <v>29</v>
      </c>
      <c r="J150" s="32" t="s">
        <v>29</v>
      </c>
    </row>
    <row r="151" spans="1:10" ht="12.75" customHeight="1">
      <c r="A151" s="31" t="s">
        <v>420</v>
      </c>
      <c r="B151" s="31" t="s">
        <v>443</v>
      </c>
      <c r="C151" s="31" t="s">
        <v>444</v>
      </c>
      <c r="D151" s="32"/>
      <c r="E151" s="32"/>
      <c r="F151" s="32"/>
      <c r="G151" s="32" t="s">
        <v>29</v>
      </c>
      <c r="H151" s="32" t="s">
        <v>29</v>
      </c>
      <c r="I151" s="32" t="s">
        <v>29</v>
      </c>
      <c r="J151" s="32" t="s">
        <v>29</v>
      </c>
    </row>
    <row r="152" spans="1:10" ht="12.75" customHeight="1">
      <c r="A152" s="31" t="s">
        <v>420</v>
      </c>
      <c r="B152" s="31" t="s">
        <v>445</v>
      </c>
      <c r="C152" s="31" t="s">
        <v>446</v>
      </c>
      <c r="D152" s="32"/>
      <c r="E152" s="32"/>
      <c r="F152" s="32"/>
      <c r="G152" s="32" t="s">
        <v>29</v>
      </c>
      <c r="H152" s="32" t="s">
        <v>29</v>
      </c>
      <c r="I152" s="32" t="s">
        <v>29</v>
      </c>
      <c r="J152" s="32" t="s">
        <v>29</v>
      </c>
    </row>
    <row r="153" spans="1:10" ht="12.75" customHeight="1">
      <c r="A153" s="31" t="s">
        <v>420</v>
      </c>
      <c r="B153" s="31" t="s">
        <v>447</v>
      </c>
      <c r="C153" s="31" t="s">
        <v>448</v>
      </c>
      <c r="D153" s="32"/>
      <c r="E153" s="32"/>
      <c r="F153" s="32"/>
      <c r="G153" s="32" t="s">
        <v>29</v>
      </c>
      <c r="H153" s="32" t="s">
        <v>29</v>
      </c>
      <c r="I153" s="32" t="s">
        <v>29</v>
      </c>
      <c r="J153" s="32" t="s">
        <v>29</v>
      </c>
    </row>
    <row r="154" spans="1:10" ht="12.75" customHeight="1">
      <c r="A154" s="31" t="s">
        <v>420</v>
      </c>
      <c r="B154" s="31" t="s">
        <v>449</v>
      </c>
      <c r="C154" s="31" t="s">
        <v>450</v>
      </c>
      <c r="D154" s="32"/>
      <c r="E154" s="32"/>
      <c r="F154" s="32"/>
      <c r="G154" s="32" t="s">
        <v>29</v>
      </c>
      <c r="H154" s="32" t="s">
        <v>29</v>
      </c>
      <c r="I154" s="32" t="s">
        <v>29</v>
      </c>
      <c r="J154" s="32" t="s">
        <v>29</v>
      </c>
    </row>
    <row r="155" spans="1:10" ht="12.75" customHeight="1">
      <c r="A155" s="31" t="s">
        <v>420</v>
      </c>
      <c r="B155" s="31" t="s">
        <v>451</v>
      </c>
      <c r="C155" s="31" t="s">
        <v>452</v>
      </c>
      <c r="D155" s="32"/>
      <c r="E155" s="32"/>
      <c r="F155" s="32"/>
      <c r="G155" s="32" t="s">
        <v>29</v>
      </c>
      <c r="H155" s="32" t="s">
        <v>29</v>
      </c>
      <c r="I155" s="32" t="s">
        <v>29</v>
      </c>
      <c r="J155" s="32" t="s">
        <v>29</v>
      </c>
    </row>
    <row r="156" spans="1:10" ht="12.75" customHeight="1">
      <c r="A156" s="31" t="s">
        <v>420</v>
      </c>
      <c r="B156" s="31" t="s">
        <v>453</v>
      </c>
      <c r="C156" s="31" t="s">
        <v>454</v>
      </c>
      <c r="D156" s="32"/>
      <c r="E156" s="32"/>
      <c r="F156" s="32"/>
      <c r="G156" s="32" t="s">
        <v>29</v>
      </c>
      <c r="H156" s="32" t="s">
        <v>29</v>
      </c>
      <c r="I156" s="32" t="s">
        <v>29</v>
      </c>
      <c r="J156" s="32" t="s">
        <v>29</v>
      </c>
    </row>
    <row r="157" spans="1:10" ht="12.75" customHeight="1">
      <c r="A157" s="31" t="s">
        <v>420</v>
      </c>
      <c r="B157" s="31" t="s">
        <v>455</v>
      </c>
      <c r="C157" s="31" t="s">
        <v>456</v>
      </c>
      <c r="D157" s="32" t="s">
        <v>195</v>
      </c>
      <c r="E157" s="32">
        <v>3</v>
      </c>
      <c r="F157" s="32"/>
      <c r="G157" s="32" t="s">
        <v>29</v>
      </c>
      <c r="H157" s="32" t="s">
        <v>29</v>
      </c>
      <c r="I157" s="32" t="s">
        <v>29</v>
      </c>
      <c r="J157" s="32" t="s">
        <v>29</v>
      </c>
    </row>
    <row r="158" spans="1:10" ht="12.75" customHeight="1">
      <c r="A158" s="31" t="s">
        <v>420</v>
      </c>
      <c r="B158" s="31" t="s">
        <v>457</v>
      </c>
      <c r="C158" s="31" t="s">
        <v>458</v>
      </c>
      <c r="D158" s="32" t="s">
        <v>195</v>
      </c>
      <c r="E158" s="32">
        <v>2</v>
      </c>
      <c r="F158" s="32"/>
      <c r="G158" s="32" t="s">
        <v>29</v>
      </c>
      <c r="H158" s="32" t="s">
        <v>29</v>
      </c>
      <c r="I158" s="32" t="s">
        <v>29</v>
      </c>
      <c r="J158" s="32" t="s">
        <v>29</v>
      </c>
    </row>
    <row r="159" spans="1:10" ht="12.75" customHeight="1">
      <c r="A159" s="31" t="s">
        <v>420</v>
      </c>
      <c r="B159" s="31" t="s">
        <v>623</v>
      </c>
      <c r="C159" s="31" t="s">
        <v>624</v>
      </c>
      <c r="D159" s="32"/>
      <c r="E159" s="32"/>
      <c r="F159" s="32"/>
      <c r="G159" s="32"/>
      <c r="H159" s="32"/>
      <c r="I159" s="32"/>
      <c r="J159" s="32"/>
    </row>
    <row r="160" spans="1:10" ht="12.75" customHeight="1">
      <c r="A160" s="31" t="s">
        <v>420</v>
      </c>
      <c r="B160" s="31" t="s">
        <v>459</v>
      </c>
      <c r="C160" s="31" t="s">
        <v>460</v>
      </c>
      <c r="D160" s="32"/>
      <c r="E160" s="32"/>
      <c r="F160" s="32"/>
      <c r="G160" s="32" t="s">
        <v>29</v>
      </c>
      <c r="H160" s="32" t="s">
        <v>29</v>
      </c>
      <c r="I160" s="32" t="s">
        <v>29</v>
      </c>
      <c r="J160" s="32" t="s">
        <v>29</v>
      </c>
    </row>
    <row r="161" spans="1:10" ht="12.75" customHeight="1">
      <c r="A161" s="31" t="s">
        <v>420</v>
      </c>
      <c r="B161" s="31" t="s">
        <v>461</v>
      </c>
      <c r="C161" s="31" t="s">
        <v>462</v>
      </c>
      <c r="D161" s="32" t="s">
        <v>195</v>
      </c>
      <c r="E161" s="32">
        <v>2</v>
      </c>
      <c r="F161" s="32"/>
      <c r="G161" s="32" t="s">
        <v>29</v>
      </c>
      <c r="H161" s="32" t="s">
        <v>29</v>
      </c>
      <c r="I161" s="32" t="s">
        <v>29</v>
      </c>
      <c r="J161" s="32" t="s">
        <v>29</v>
      </c>
    </row>
    <row r="162" spans="1:10" ht="12.75" customHeight="1">
      <c r="A162" s="31" t="s">
        <v>420</v>
      </c>
      <c r="B162" s="31" t="s">
        <v>463</v>
      </c>
      <c r="C162" s="31" t="s">
        <v>464</v>
      </c>
      <c r="D162" s="32" t="s">
        <v>195</v>
      </c>
      <c r="E162" s="32"/>
      <c r="F162" s="32"/>
      <c r="G162" s="32" t="s">
        <v>29</v>
      </c>
      <c r="H162" s="32" t="s">
        <v>29</v>
      </c>
      <c r="I162" s="32" t="s">
        <v>29</v>
      </c>
      <c r="J162" s="32" t="s">
        <v>29</v>
      </c>
    </row>
    <row r="163" spans="1:10" ht="12.75" customHeight="1">
      <c r="A163" s="31" t="s">
        <v>420</v>
      </c>
      <c r="B163" s="31" t="s">
        <v>465</v>
      </c>
      <c r="C163" s="31" t="s">
        <v>466</v>
      </c>
      <c r="D163" s="32"/>
      <c r="E163" s="32"/>
      <c r="F163" s="32"/>
      <c r="G163" s="32" t="s">
        <v>29</v>
      </c>
      <c r="H163" s="32" t="s">
        <v>29</v>
      </c>
      <c r="I163" s="32" t="s">
        <v>29</v>
      </c>
      <c r="J163" s="32" t="s">
        <v>29</v>
      </c>
    </row>
    <row r="164" spans="1:10" ht="12.75" customHeight="1">
      <c r="A164" s="31" t="s">
        <v>420</v>
      </c>
      <c r="B164" s="31" t="s">
        <v>467</v>
      </c>
      <c r="C164" s="31" t="s">
        <v>468</v>
      </c>
      <c r="D164" s="32" t="s">
        <v>30</v>
      </c>
      <c r="E164" s="32">
        <v>3</v>
      </c>
      <c r="F164" s="32"/>
      <c r="G164" s="32" t="s">
        <v>29</v>
      </c>
      <c r="H164" s="32" t="s">
        <v>29</v>
      </c>
      <c r="I164" s="32" t="s">
        <v>29</v>
      </c>
      <c r="J164" s="32" t="s">
        <v>29</v>
      </c>
    </row>
    <row r="165" spans="1:10" ht="12.75" customHeight="1">
      <c r="A165" s="31" t="s">
        <v>420</v>
      </c>
      <c r="B165" s="31" t="s">
        <v>469</v>
      </c>
      <c r="C165" s="31" t="s">
        <v>470</v>
      </c>
      <c r="D165" s="32" t="s">
        <v>30</v>
      </c>
      <c r="E165" s="32">
        <v>3</v>
      </c>
      <c r="F165" s="32"/>
      <c r="G165" s="32" t="s">
        <v>29</v>
      </c>
      <c r="H165" s="32" t="s">
        <v>29</v>
      </c>
      <c r="I165" s="32" t="s">
        <v>29</v>
      </c>
      <c r="J165" s="32" t="s">
        <v>29</v>
      </c>
    </row>
    <row r="166" spans="1:10" ht="12.75" customHeight="1">
      <c r="A166" s="31" t="s">
        <v>420</v>
      </c>
      <c r="B166" s="31" t="s">
        <v>471</v>
      </c>
      <c r="C166" s="31" t="s">
        <v>472</v>
      </c>
      <c r="D166" s="32"/>
      <c r="E166" s="32"/>
      <c r="F166" s="32"/>
      <c r="G166" s="32" t="s">
        <v>29</v>
      </c>
      <c r="H166" s="32" t="s">
        <v>29</v>
      </c>
      <c r="I166" s="32" t="s">
        <v>29</v>
      </c>
      <c r="J166" s="32" t="s">
        <v>29</v>
      </c>
    </row>
    <row r="167" spans="1:10" ht="12.75" customHeight="1">
      <c r="A167" s="31" t="s">
        <v>420</v>
      </c>
      <c r="B167" s="31" t="s">
        <v>473</v>
      </c>
      <c r="C167" s="31" t="s">
        <v>474</v>
      </c>
      <c r="D167" s="32"/>
      <c r="E167" s="32"/>
      <c r="F167" s="32"/>
      <c r="G167" s="32" t="s">
        <v>33</v>
      </c>
      <c r="H167" s="32" t="s">
        <v>33</v>
      </c>
      <c r="I167" s="32" t="s">
        <v>33</v>
      </c>
      <c r="J167" s="32" t="s">
        <v>33</v>
      </c>
    </row>
    <row r="168" spans="1:10" ht="12.75" customHeight="1">
      <c r="A168" s="31" t="s">
        <v>420</v>
      </c>
      <c r="B168" s="31" t="s">
        <v>475</v>
      </c>
      <c r="C168" s="31" t="s">
        <v>476</v>
      </c>
      <c r="D168" s="32"/>
      <c r="E168" s="32"/>
      <c r="F168" s="32"/>
      <c r="G168" s="32" t="s">
        <v>29</v>
      </c>
      <c r="H168" s="32" t="s">
        <v>29</v>
      </c>
      <c r="I168" s="32" t="s">
        <v>29</v>
      </c>
      <c r="J168" s="32" t="s">
        <v>29</v>
      </c>
    </row>
    <row r="169" spans="1:10" ht="12.75" customHeight="1">
      <c r="A169" s="31" t="s">
        <v>420</v>
      </c>
      <c r="B169" s="31" t="s">
        <v>477</v>
      </c>
      <c r="C169" s="31" t="s">
        <v>478</v>
      </c>
      <c r="D169" s="32" t="s">
        <v>232</v>
      </c>
      <c r="E169" s="32">
        <v>3</v>
      </c>
      <c r="F169" s="32"/>
      <c r="G169" s="32" t="s">
        <v>29</v>
      </c>
      <c r="H169" s="32" t="s">
        <v>29</v>
      </c>
      <c r="I169" s="32" t="s">
        <v>29</v>
      </c>
      <c r="J169" s="32" t="s">
        <v>29</v>
      </c>
    </row>
    <row r="170" spans="1:10" ht="12.75" customHeight="1">
      <c r="A170" s="31" t="s">
        <v>420</v>
      </c>
      <c r="B170" s="31" t="s">
        <v>479</v>
      </c>
      <c r="C170" s="31" t="s">
        <v>480</v>
      </c>
      <c r="D170" s="32" t="s">
        <v>30</v>
      </c>
      <c r="E170" s="32">
        <v>3</v>
      </c>
      <c r="F170" s="32"/>
      <c r="G170" s="32" t="s">
        <v>29</v>
      </c>
      <c r="H170" s="32" t="s">
        <v>29</v>
      </c>
      <c r="I170" s="32" t="s">
        <v>29</v>
      </c>
      <c r="J170" s="32" t="s">
        <v>29</v>
      </c>
    </row>
    <row r="171" spans="1:10" ht="12.75" customHeight="1">
      <c r="A171" s="31" t="s">
        <v>420</v>
      </c>
      <c r="B171" s="31" t="s">
        <v>481</v>
      </c>
      <c r="C171" s="31" t="s">
        <v>482</v>
      </c>
      <c r="D171" s="32" t="s">
        <v>30</v>
      </c>
      <c r="E171" s="32">
        <v>3</v>
      </c>
      <c r="F171" s="32"/>
      <c r="G171" s="32" t="s">
        <v>29</v>
      </c>
      <c r="H171" s="32" t="s">
        <v>29</v>
      </c>
      <c r="I171" s="32" t="s">
        <v>29</v>
      </c>
      <c r="J171" s="32" t="s">
        <v>29</v>
      </c>
    </row>
    <row r="172" spans="1:10" ht="12.75" customHeight="1">
      <c r="A172" s="31" t="s">
        <v>420</v>
      </c>
      <c r="B172" s="31" t="s">
        <v>483</v>
      </c>
      <c r="C172" s="31" t="s">
        <v>484</v>
      </c>
      <c r="D172" s="32" t="s">
        <v>30</v>
      </c>
      <c r="E172" s="32">
        <v>3</v>
      </c>
      <c r="F172" s="32"/>
      <c r="G172" s="32" t="s">
        <v>29</v>
      </c>
      <c r="H172" s="32" t="s">
        <v>29</v>
      </c>
      <c r="I172" s="32" t="s">
        <v>29</v>
      </c>
      <c r="J172" s="32" t="s">
        <v>29</v>
      </c>
    </row>
    <row r="173" spans="1:10" ht="12.75" customHeight="1">
      <c r="A173" s="31" t="s">
        <v>420</v>
      </c>
      <c r="B173" s="31" t="s">
        <v>485</v>
      </c>
      <c r="C173" s="31" t="s">
        <v>486</v>
      </c>
      <c r="D173" s="32" t="s">
        <v>487</v>
      </c>
      <c r="E173" s="32">
        <v>3</v>
      </c>
      <c r="F173" s="32"/>
      <c r="G173" s="32" t="s">
        <v>29</v>
      </c>
      <c r="H173" s="32" t="s">
        <v>29</v>
      </c>
      <c r="I173" s="32" t="s">
        <v>29</v>
      </c>
      <c r="J173" s="32" t="s">
        <v>29</v>
      </c>
    </row>
    <row r="174" spans="1:10" ht="12.75" customHeight="1">
      <c r="A174" s="31" t="s">
        <v>420</v>
      </c>
      <c r="B174" s="31" t="s">
        <v>488</v>
      </c>
      <c r="C174" s="31" t="s">
        <v>489</v>
      </c>
      <c r="D174" s="32" t="s">
        <v>487</v>
      </c>
      <c r="E174" s="32">
        <v>3</v>
      </c>
      <c r="F174" s="32"/>
      <c r="G174" s="32" t="s">
        <v>29</v>
      </c>
      <c r="H174" s="32" t="s">
        <v>29</v>
      </c>
      <c r="I174" s="32" t="s">
        <v>29</v>
      </c>
      <c r="J174" s="32" t="s">
        <v>29</v>
      </c>
    </row>
    <row r="175" spans="1:10" ht="12.75" customHeight="1">
      <c r="A175" s="31" t="s">
        <v>420</v>
      </c>
      <c r="B175" s="31" t="s">
        <v>625</v>
      </c>
      <c r="C175" s="31" t="s">
        <v>626</v>
      </c>
      <c r="D175" s="32"/>
      <c r="E175" s="32"/>
      <c r="F175" s="32"/>
      <c r="G175" s="32"/>
      <c r="H175" s="32"/>
      <c r="I175" s="32"/>
      <c r="J175" s="32"/>
    </row>
    <row r="176" spans="1:10" ht="12.75" customHeight="1">
      <c r="A176" s="31" t="s">
        <v>420</v>
      </c>
      <c r="B176" s="31" t="s">
        <v>490</v>
      </c>
      <c r="C176" s="31" t="s">
        <v>491</v>
      </c>
      <c r="D176" s="32"/>
      <c r="E176" s="32"/>
      <c r="F176" s="32"/>
      <c r="G176" s="32" t="s">
        <v>29</v>
      </c>
      <c r="H176" s="32" t="s">
        <v>29</v>
      </c>
      <c r="I176" s="32" t="s">
        <v>29</v>
      </c>
      <c r="J176" s="32" t="s">
        <v>29</v>
      </c>
    </row>
    <row r="177" spans="1:10" ht="12.75" customHeight="1">
      <c r="A177" s="31" t="s">
        <v>420</v>
      </c>
      <c r="B177" s="31" t="s">
        <v>492</v>
      </c>
      <c r="C177" s="31" t="s">
        <v>493</v>
      </c>
      <c r="D177" s="32"/>
      <c r="E177" s="32"/>
      <c r="F177" s="32"/>
      <c r="G177" s="32" t="s">
        <v>29</v>
      </c>
      <c r="H177" s="32" t="s">
        <v>29</v>
      </c>
      <c r="I177" s="32" t="s">
        <v>29</v>
      </c>
      <c r="J177" s="32" t="s">
        <v>29</v>
      </c>
    </row>
    <row r="178" spans="1:10" ht="12.75" customHeight="1">
      <c r="A178" s="31" t="s">
        <v>420</v>
      </c>
      <c r="B178" s="31" t="s">
        <v>494</v>
      </c>
      <c r="C178" s="31" t="s">
        <v>495</v>
      </c>
      <c r="D178" s="32" t="s">
        <v>30</v>
      </c>
      <c r="E178" s="32">
        <v>3</v>
      </c>
      <c r="F178" s="32"/>
      <c r="G178" s="32" t="s">
        <v>29</v>
      </c>
      <c r="H178" s="32" t="s">
        <v>29</v>
      </c>
      <c r="I178" s="32" t="s">
        <v>29</v>
      </c>
      <c r="J178" s="32" t="s">
        <v>29</v>
      </c>
    </row>
    <row r="179" spans="1:10" ht="12.75" customHeight="1">
      <c r="A179" s="31" t="s">
        <v>420</v>
      </c>
      <c r="B179" s="31" t="s">
        <v>496</v>
      </c>
      <c r="C179" s="31" t="s">
        <v>497</v>
      </c>
      <c r="D179" s="32" t="s">
        <v>487</v>
      </c>
      <c r="E179" s="32">
        <v>3</v>
      </c>
      <c r="F179" s="32"/>
      <c r="G179" s="32" t="s">
        <v>29</v>
      </c>
      <c r="H179" s="32" t="s">
        <v>29</v>
      </c>
      <c r="I179" s="32" t="s">
        <v>29</v>
      </c>
      <c r="J179" s="32" t="s">
        <v>29</v>
      </c>
    </row>
    <row r="180" spans="1:10" ht="12.75" customHeight="1">
      <c r="A180" s="31" t="s">
        <v>420</v>
      </c>
      <c r="B180" s="31" t="s">
        <v>498</v>
      </c>
      <c r="C180" s="31" t="s">
        <v>499</v>
      </c>
      <c r="D180" s="32" t="s">
        <v>232</v>
      </c>
      <c r="E180" s="32">
        <v>3</v>
      </c>
      <c r="F180" s="32"/>
      <c r="G180" s="32" t="s">
        <v>29</v>
      </c>
      <c r="H180" s="32" t="s">
        <v>29</v>
      </c>
      <c r="I180" s="32" t="s">
        <v>29</v>
      </c>
      <c r="J180" s="32" t="s">
        <v>29</v>
      </c>
    </row>
    <row r="181" spans="1:10" ht="12.75" customHeight="1">
      <c r="A181" s="31" t="s">
        <v>420</v>
      </c>
      <c r="B181" s="31" t="s">
        <v>500</v>
      </c>
      <c r="C181" s="31" t="s">
        <v>501</v>
      </c>
      <c r="D181" s="32" t="s">
        <v>30</v>
      </c>
      <c r="E181" s="32">
        <v>1</v>
      </c>
      <c r="F181" s="32"/>
      <c r="G181" s="32" t="s">
        <v>29</v>
      </c>
      <c r="H181" s="32" t="s">
        <v>29</v>
      </c>
      <c r="I181" s="32" t="s">
        <v>29</v>
      </c>
      <c r="J181" s="32" t="s">
        <v>29</v>
      </c>
    </row>
    <row r="182" spans="1:10" ht="12.75" customHeight="1">
      <c r="A182" s="31" t="s">
        <v>420</v>
      </c>
      <c r="B182" s="31" t="s">
        <v>502</v>
      </c>
      <c r="C182" s="31" t="s">
        <v>503</v>
      </c>
      <c r="D182" s="32"/>
      <c r="E182" s="32"/>
      <c r="F182" s="32"/>
      <c r="G182" s="32" t="s">
        <v>29</v>
      </c>
      <c r="H182" s="32" t="s">
        <v>29</v>
      </c>
      <c r="I182" s="32" t="s">
        <v>29</v>
      </c>
      <c r="J182" s="32" t="s">
        <v>29</v>
      </c>
    </row>
    <row r="183" spans="1:10" ht="12.75" customHeight="1">
      <c r="A183" s="31" t="s">
        <v>420</v>
      </c>
      <c r="B183" s="31" t="s">
        <v>504</v>
      </c>
      <c r="C183" s="31" t="s">
        <v>505</v>
      </c>
      <c r="D183" s="32"/>
      <c r="E183" s="32"/>
      <c r="F183" s="32"/>
      <c r="G183" s="32" t="s">
        <v>29</v>
      </c>
      <c r="H183" s="32" t="s">
        <v>29</v>
      </c>
      <c r="I183" s="32" t="s">
        <v>29</v>
      </c>
      <c r="J183" s="32" t="s">
        <v>29</v>
      </c>
    </row>
    <row r="184" spans="1:10" ht="12.75" customHeight="1">
      <c r="A184" s="31" t="s">
        <v>420</v>
      </c>
      <c r="B184" s="31" t="s">
        <v>506</v>
      </c>
      <c r="C184" s="31" t="s">
        <v>507</v>
      </c>
      <c r="D184" s="32" t="s">
        <v>30</v>
      </c>
      <c r="E184" s="32">
        <v>1</v>
      </c>
      <c r="F184" s="32"/>
      <c r="G184" s="32" t="s">
        <v>29</v>
      </c>
      <c r="H184" s="32" t="s">
        <v>29</v>
      </c>
      <c r="I184" s="32" t="s">
        <v>29</v>
      </c>
      <c r="J184" s="32" t="s">
        <v>29</v>
      </c>
    </row>
    <row r="185" spans="1:10" ht="12.75" customHeight="1">
      <c r="A185" s="31" t="s">
        <v>420</v>
      </c>
      <c r="B185" s="31" t="s">
        <v>508</v>
      </c>
      <c r="C185" s="31" t="s">
        <v>509</v>
      </c>
      <c r="D185" s="32"/>
      <c r="E185" s="32"/>
      <c r="F185" s="32"/>
      <c r="G185" s="32" t="s">
        <v>29</v>
      </c>
      <c r="H185" s="32" t="s">
        <v>29</v>
      </c>
      <c r="I185" s="32" t="s">
        <v>29</v>
      </c>
      <c r="J185" s="32" t="s">
        <v>29</v>
      </c>
    </row>
    <row r="186" spans="1:10" ht="12.75" customHeight="1">
      <c r="A186" s="31" t="s">
        <v>420</v>
      </c>
      <c r="B186" s="31" t="s">
        <v>510</v>
      </c>
      <c r="C186" s="31" t="s">
        <v>511</v>
      </c>
      <c r="D186" s="32"/>
      <c r="E186" s="32"/>
      <c r="F186" s="32"/>
      <c r="G186" s="32" t="s">
        <v>29</v>
      </c>
      <c r="H186" s="32" t="s">
        <v>29</v>
      </c>
      <c r="I186" s="32" t="s">
        <v>29</v>
      </c>
      <c r="J186" s="32" t="s">
        <v>29</v>
      </c>
    </row>
    <row r="187" spans="1:10" ht="12.75" customHeight="1">
      <c r="A187" s="31" t="s">
        <v>420</v>
      </c>
      <c r="B187" s="31" t="s">
        <v>512</v>
      </c>
      <c r="C187" s="31" t="s">
        <v>513</v>
      </c>
      <c r="D187" s="32"/>
      <c r="E187" s="32"/>
      <c r="F187" s="32"/>
      <c r="G187" s="32" t="s">
        <v>29</v>
      </c>
      <c r="H187" s="32" t="s">
        <v>29</v>
      </c>
      <c r="I187" s="32" t="s">
        <v>29</v>
      </c>
      <c r="J187" s="32" t="s">
        <v>29</v>
      </c>
    </row>
    <row r="188" spans="1:10" ht="12.75" customHeight="1">
      <c r="A188" s="31" t="s">
        <v>420</v>
      </c>
      <c r="B188" s="31" t="s">
        <v>514</v>
      </c>
      <c r="C188" s="31" t="s">
        <v>515</v>
      </c>
      <c r="D188" s="32"/>
      <c r="E188" s="32"/>
      <c r="F188" s="32"/>
      <c r="G188" s="32" t="s">
        <v>29</v>
      </c>
      <c r="H188" s="32" t="s">
        <v>29</v>
      </c>
      <c r="I188" s="32" t="s">
        <v>29</v>
      </c>
      <c r="J188" s="32" t="s">
        <v>29</v>
      </c>
    </row>
    <row r="189" spans="1:10" ht="12.75" customHeight="1">
      <c r="A189" s="31" t="s">
        <v>420</v>
      </c>
      <c r="B189" s="31" t="s">
        <v>516</v>
      </c>
      <c r="C189" s="31" t="s">
        <v>517</v>
      </c>
      <c r="D189" s="32"/>
      <c r="E189" s="32"/>
      <c r="F189" s="32"/>
      <c r="G189" s="32" t="s">
        <v>29</v>
      </c>
      <c r="H189" s="32" t="s">
        <v>29</v>
      </c>
      <c r="I189" s="32" t="s">
        <v>29</v>
      </c>
      <c r="J189" s="32" t="s">
        <v>29</v>
      </c>
    </row>
    <row r="190" spans="1:10" ht="12.75" customHeight="1">
      <c r="A190" s="31" t="s">
        <v>420</v>
      </c>
      <c r="B190" s="31" t="s">
        <v>518</v>
      </c>
      <c r="C190" s="31" t="s">
        <v>519</v>
      </c>
      <c r="D190" s="32"/>
      <c r="E190" s="32"/>
      <c r="F190" s="32"/>
      <c r="G190" s="32" t="s">
        <v>29</v>
      </c>
      <c r="H190" s="32" t="s">
        <v>29</v>
      </c>
      <c r="I190" s="32" t="s">
        <v>29</v>
      </c>
      <c r="J190" s="32" t="s">
        <v>29</v>
      </c>
    </row>
    <row r="191" spans="1:10" ht="12.75" customHeight="1">
      <c r="A191" s="31" t="s">
        <v>420</v>
      </c>
      <c r="B191" s="31" t="s">
        <v>520</v>
      </c>
      <c r="C191" s="31" t="s">
        <v>521</v>
      </c>
      <c r="D191" s="32"/>
      <c r="E191" s="32"/>
      <c r="F191" s="32"/>
      <c r="G191" s="32" t="s">
        <v>29</v>
      </c>
      <c r="H191" s="32" t="s">
        <v>29</v>
      </c>
      <c r="I191" s="32" t="s">
        <v>29</v>
      </c>
      <c r="J191" s="32" t="s">
        <v>29</v>
      </c>
    </row>
    <row r="192" spans="1:10" ht="12.75" customHeight="1">
      <c r="A192" s="31" t="s">
        <v>420</v>
      </c>
      <c r="B192" s="31" t="s">
        <v>522</v>
      </c>
      <c r="C192" s="31" t="s">
        <v>523</v>
      </c>
      <c r="D192" s="32"/>
      <c r="E192" s="32"/>
      <c r="F192" s="32"/>
      <c r="G192" s="32" t="s">
        <v>29</v>
      </c>
      <c r="H192" s="32" t="s">
        <v>29</v>
      </c>
      <c r="I192" s="32" t="s">
        <v>29</v>
      </c>
      <c r="J192" s="32" t="s">
        <v>29</v>
      </c>
    </row>
    <row r="193" spans="1:10" ht="12.75" customHeight="1">
      <c r="A193" s="31" t="s">
        <v>420</v>
      </c>
      <c r="B193" s="31" t="s">
        <v>524</v>
      </c>
      <c r="C193" s="31" t="s">
        <v>525</v>
      </c>
      <c r="D193" s="32"/>
      <c r="E193" s="32"/>
      <c r="F193" s="32"/>
      <c r="G193" s="32" t="s">
        <v>29</v>
      </c>
      <c r="H193" s="32" t="s">
        <v>29</v>
      </c>
      <c r="I193" s="32" t="s">
        <v>29</v>
      </c>
      <c r="J193" s="32" t="s">
        <v>29</v>
      </c>
    </row>
    <row r="194" spans="1:10" ht="12.75" customHeight="1">
      <c r="A194" s="31" t="s">
        <v>420</v>
      </c>
      <c r="B194" s="31" t="s">
        <v>526</v>
      </c>
      <c r="C194" s="31" t="s">
        <v>527</v>
      </c>
      <c r="D194" s="32"/>
      <c r="E194" s="32"/>
      <c r="F194" s="32"/>
      <c r="G194" s="32" t="s">
        <v>29</v>
      </c>
      <c r="H194" s="32" t="s">
        <v>29</v>
      </c>
      <c r="I194" s="32" t="s">
        <v>29</v>
      </c>
      <c r="J194" s="32" t="s">
        <v>29</v>
      </c>
    </row>
    <row r="195" spans="1:10" ht="12.75" customHeight="1">
      <c r="A195" s="31" t="s">
        <v>420</v>
      </c>
      <c r="B195" s="31" t="s">
        <v>528</v>
      </c>
      <c r="C195" s="31" t="s">
        <v>529</v>
      </c>
      <c r="D195" s="32"/>
      <c r="E195" s="32"/>
      <c r="F195" s="32"/>
      <c r="G195" s="32" t="s">
        <v>33</v>
      </c>
      <c r="H195" s="32" t="s">
        <v>33</v>
      </c>
      <c r="I195" s="32" t="s">
        <v>33</v>
      </c>
      <c r="J195" s="32" t="s">
        <v>33</v>
      </c>
    </row>
    <row r="196" spans="1:10" ht="12.75" customHeight="1">
      <c r="A196" s="31" t="s">
        <v>420</v>
      </c>
      <c r="B196" s="31" t="s">
        <v>530</v>
      </c>
      <c r="C196" s="31" t="s">
        <v>531</v>
      </c>
      <c r="D196" s="32" t="s">
        <v>30</v>
      </c>
      <c r="E196" s="32">
        <v>1</v>
      </c>
      <c r="F196" s="32"/>
      <c r="G196" s="32" t="s">
        <v>29</v>
      </c>
      <c r="H196" s="32" t="s">
        <v>29</v>
      </c>
      <c r="I196" s="32" t="s">
        <v>29</v>
      </c>
      <c r="J196" s="32" t="s">
        <v>29</v>
      </c>
    </row>
    <row r="197" spans="1:10" ht="12.75" customHeight="1">
      <c r="A197" s="31" t="s">
        <v>420</v>
      </c>
      <c r="B197" s="31" t="s">
        <v>532</v>
      </c>
      <c r="C197" s="31" t="s">
        <v>533</v>
      </c>
      <c r="D197" s="32"/>
      <c r="E197" s="32"/>
      <c r="F197" s="32"/>
      <c r="G197" s="32" t="s">
        <v>29</v>
      </c>
      <c r="H197" s="32" t="s">
        <v>29</v>
      </c>
      <c r="I197" s="32" t="s">
        <v>29</v>
      </c>
      <c r="J197" s="32" t="s">
        <v>29</v>
      </c>
    </row>
    <row r="198" spans="1:10" ht="12.75" customHeight="1">
      <c r="A198" s="31" t="s">
        <v>420</v>
      </c>
      <c r="B198" s="31" t="s">
        <v>534</v>
      </c>
      <c r="C198" s="31" t="s">
        <v>535</v>
      </c>
      <c r="D198" s="32"/>
      <c r="E198" s="32"/>
      <c r="F198" s="32"/>
      <c r="G198" s="32" t="s">
        <v>29</v>
      </c>
      <c r="H198" s="32" t="s">
        <v>29</v>
      </c>
      <c r="I198" s="32" t="s">
        <v>29</v>
      </c>
      <c r="J198" s="32" t="s">
        <v>29</v>
      </c>
    </row>
    <row r="199" spans="1:10" ht="12.75" customHeight="1">
      <c r="A199" s="31" t="s">
        <v>420</v>
      </c>
      <c r="B199" s="31" t="s">
        <v>536</v>
      </c>
      <c r="C199" s="31" t="s">
        <v>537</v>
      </c>
      <c r="D199" s="32"/>
      <c r="E199" s="32"/>
      <c r="F199" s="32"/>
      <c r="G199" s="32" t="s">
        <v>29</v>
      </c>
      <c r="H199" s="32" t="s">
        <v>29</v>
      </c>
      <c r="I199" s="32" t="s">
        <v>29</v>
      </c>
      <c r="J199" s="32" t="s">
        <v>29</v>
      </c>
    </row>
    <row r="200" spans="1:10" ht="12.75" customHeight="1">
      <c r="A200" s="31" t="s">
        <v>420</v>
      </c>
      <c r="B200" s="31" t="s">
        <v>538</v>
      </c>
      <c r="C200" s="31" t="s">
        <v>539</v>
      </c>
      <c r="D200" s="32"/>
      <c r="E200" s="32"/>
      <c r="F200" s="32"/>
      <c r="G200" s="32" t="s">
        <v>29</v>
      </c>
      <c r="H200" s="32" t="s">
        <v>29</v>
      </c>
      <c r="I200" s="32" t="s">
        <v>29</v>
      </c>
      <c r="J200" s="32" t="s">
        <v>29</v>
      </c>
    </row>
    <row r="201" spans="1:10" ht="12.75" customHeight="1">
      <c r="A201" s="31" t="s">
        <v>420</v>
      </c>
      <c r="B201" s="31" t="s">
        <v>540</v>
      </c>
      <c r="C201" s="31" t="s">
        <v>541</v>
      </c>
      <c r="D201" s="32"/>
      <c r="E201" s="32"/>
      <c r="F201" s="32"/>
      <c r="G201" s="32" t="s">
        <v>29</v>
      </c>
      <c r="H201" s="32" t="s">
        <v>29</v>
      </c>
      <c r="I201" s="32" t="s">
        <v>29</v>
      </c>
      <c r="J201" s="32" t="s">
        <v>29</v>
      </c>
    </row>
    <row r="202" spans="1:10" ht="12.75" customHeight="1">
      <c r="A202" s="31" t="s">
        <v>420</v>
      </c>
      <c r="B202" s="31" t="s">
        <v>542</v>
      </c>
      <c r="C202" s="31" t="s">
        <v>543</v>
      </c>
      <c r="D202" s="32"/>
      <c r="E202" s="32"/>
      <c r="F202" s="32"/>
      <c r="G202" s="32" t="s">
        <v>29</v>
      </c>
      <c r="H202" s="32" t="s">
        <v>29</v>
      </c>
      <c r="I202" s="32" t="s">
        <v>29</v>
      </c>
      <c r="J202" s="32" t="s">
        <v>29</v>
      </c>
    </row>
    <row r="203" spans="1:10" ht="12.75" customHeight="1">
      <c r="A203" s="31" t="s">
        <v>420</v>
      </c>
      <c r="B203" s="31" t="s">
        <v>544</v>
      </c>
      <c r="C203" s="31" t="s">
        <v>545</v>
      </c>
      <c r="D203" s="32"/>
      <c r="E203" s="32"/>
      <c r="F203" s="32"/>
      <c r="G203" s="32" t="s">
        <v>29</v>
      </c>
      <c r="H203" s="32" t="s">
        <v>29</v>
      </c>
      <c r="I203" s="32" t="s">
        <v>29</v>
      </c>
      <c r="J203" s="32" t="s">
        <v>29</v>
      </c>
    </row>
    <row r="204" spans="1:10" ht="12.75" customHeight="1">
      <c r="A204" s="31" t="s">
        <v>420</v>
      </c>
      <c r="B204" s="31" t="s">
        <v>546</v>
      </c>
      <c r="C204" s="31" t="s">
        <v>547</v>
      </c>
      <c r="D204" s="32"/>
      <c r="E204" s="32"/>
      <c r="F204" s="32"/>
      <c r="G204" s="32" t="s">
        <v>29</v>
      </c>
      <c r="H204" s="32" t="s">
        <v>29</v>
      </c>
      <c r="I204" s="32" t="s">
        <v>29</v>
      </c>
      <c r="J204" s="32" t="s">
        <v>29</v>
      </c>
    </row>
    <row r="205" spans="1:10" ht="12.75" customHeight="1">
      <c r="A205" s="31" t="s">
        <v>420</v>
      </c>
      <c r="B205" s="31" t="s">
        <v>548</v>
      </c>
      <c r="C205" s="31" t="s">
        <v>549</v>
      </c>
      <c r="D205" s="32"/>
      <c r="E205" s="32"/>
      <c r="F205" s="32"/>
      <c r="G205" s="32" t="s">
        <v>29</v>
      </c>
      <c r="H205" s="32" t="s">
        <v>29</v>
      </c>
      <c r="I205" s="32" t="s">
        <v>29</v>
      </c>
      <c r="J205" s="32" t="s">
        <v>29</v>
      </c>
    </row>
    <row r="206" spans="1:10" ht="12.75" customHeight="1">
      <c r="A206" s="31" t="s">
        <v>420</v>
      </c>
      <c r="B206" s="31" t="s">
        <v>550</v>
      </c>
      <c r="C206" s="31" t="s">
        <v>551</v>
      </c>
      <c r="D206" s="32"/>
      <c r="E206" s="32"/>
      <c r="F206" s="32"/>
      <c r="G206" s="32" t="s">
        <v>29</v>
      </c>
      <c r="H206" s="32" t="s">
        <v>29</v>
      </c>
      <c r="I206" s="32" t="s">
        <v>29</v>
      </c>
      <c r="J206" s="32" t="s">
        <v>29</v>
      </c>
    </row>
    <row r="207" spans="1:10" ht="12.75" customHeight="1">
      <c r="A207" s="31" t="s">
        <v>420</v>
      </c>
      <c r="B207" s="31" t="s">
        <v>552</v>
      </c>
      <c r="C207" s="31" t="s">
        <v>553</v>
      </c>
      <c r="D207" s="32"/>
      <c r="E207" s="32"/>
      <c r="F207" s="32"/>
      <c r="G207" s="32" t="s">
        <v>29</v>
      </c>
      <c r="H207" s="32" t="s">
        <v>29</v>
      </c>
      <c r="I207" s="32" t="s">
        <v>29</v>
      </c>
      <c r="J207" s="32" t="s">
        <v>29</v>
      </c>
    </row>
    <row r="208" spans="1:10" ht="12.75" customHeight="1">
      <c r="A208" s="31" t="s">
        <v>420</v>
      </c>
      <c r="B208" s="31" t="s">
        <v>554</v>
      </c>
      <c r="C208" s="31" t="s">
        <v>555</v>
      </c>
      <c r="D208" s="32"/>
      <c r="E208" s="32"/>
      <c r="F208" s="32"/>
      <c r="G208" s="32" t="s">
        <v>29</v>
      </c>
      <c r="H208" s="32" t="s">
        <v>29</v>
      </c>
      <c r="I208" s="32" t="s">
        <v>29</v>
      </c>
      <c r="J208" s="32" t="s">
        <v>29</v>
      </c>
    </row>
    <row r="209" spans="1:10" ht="12.75" customHeight="1">
      <c r="A209" s="31" t="s">
        <v>420</v>
      </c>
      <c r="B209" s="31" t="s">
        <v>556</v>
      </c>
      <c r="C209" s="31" t="s">
        <v>557</v>
      </c>
      <c r="D209" s="32"/>
      <c r="E209" s="32"/>
      <c r="F209" s="32"/>
      <c r="G209" s="32" t="s">
        <v>29</v>
      </c>
      <c r="H209" s="32" t="s">
        <v>29</v>
      </c>
      <c r="I209" s="32" t="s">
        <v>29</v>
      </c>
      <c r="J209" s="32" t="s">
        <v>29</v>
      </c>
    </row>
    <row r="210" spans="1:10" ht="12.75" customHeight="1">
      <c r="A210" s="31" t="s">
        <v>420</v>
      </c>
      <c r="B210" s="31" t="s">
        <v>627</v>
      </c>
      <c r="C210" s="31" t="s">
        <v>628</v>
      </c>
      <c r="D210" s="32"/>
      <c r="E210" s="32"/>
      <c r="F210" s="32"/>
      <c r="G210" s="32"/>
      <c r="H210" s="32"/>
      <c r="I210" s="32"/>
      <c r="J210" s="32"/>
    </row>
    <row r="211" spans="1:10" ht="12.75" customHeight="1">
      <c r="A211" s="31" t="s">
        <v>420</v>
      </c>
      <c r="B211" s="31" t="s">
        <v>558</v>
      </c>
      <c r="C211" s="31" t="s">
        <v>559</v>
      </c>
      <c r="D211" s="32" t="s">
        <v>232</v>
      </c>
      <c r="E211" s="32">
        <v>3</v>
      </c>
      <c r="F211" s="32"/>
      <c r="G211" s="32" t="s">
        <v>29</v>
      </c>
      <c r="H211" s="32" t="s">
        <v>29</v>
      </c>
      <c r="I211" s="32" t="s">
        <v>29</v>
      </c>
      <c r="J211" s="32" t="s">
        <v>29</v>
      </c>
    </row>
    <row r="212" spans="1:10" ht="12.75" customHeight="1">
      <c r="A212" s="31" t="s">
        <v>420</v>
      </c>
      <c r="B212" s="31" t="s">
        <v>560</v>
      </c>
      <c r="C212" s="31" t="s">
        <v>561</v>
      </c>
      <c r="D212" s="32" t="s">
        <v>232</v>
      </c>
      <c r="E212" s="32">
        <v>3</v>
      </c>
      <c r="F212" s="32"/>
      <c r="G212" s="32" t="s">
        <v>29</v>
      </c>
      <c r="H212" s="32" t="s">
        <v>29</v>
      </c>
      <c r="I212" s="32" t="s">
        <v>29</v>
      </c>
      <c r="J212" s="32" t="s">
        <v>29</v>
      </c>
    </row>
    <row r="213" spans="1:10" ht="12.75" customHeight="1">
      <c r="A213" s="31" t="s">
        <v>420</v>
      </c>
      <c r="B213" s="31" t="s">
        <v>562</v>
      </c>
      <c r="C213" s="31" t="s">
        <v>563</v>
      </c>
      <c r="D213" s="32" t="s">
        <v>195</v>
      </c>
      <c r="E213" s="32">
        <v>2</v>
      </c>
      <c r="F213" s="32"/>
      <c r="G213" s="32" t="s">
        <v>29</v>
      </c>
      <c r="H213" s="32" t="s">
        <v>29</v>
      </c>
      <c r="I213" s="32" t="s">
        <v>29</v>
      </c>
      <c r="J213" s="32" t="s">
        <v>29</v>
      </c>
    </row>
    <row r="214" spans="1:10" ht="12.75" customHeight="1">
      <c r="A214" s="31" t="s">
        <v>420</v>
      </c>
      <c r="B214" s="31" t="s">
        <v>564</v>
      </c>
      <c r="C214" s="31" t="s">
        <v>565</v>
      </c>
      <c r="D214" s="32"/>
      <c r="E214" s="32"/>
      <c r="F214" s="32"/>
      <c r="G214" s="32" t="s">
        <v>29</v>
      </c>
      <c r="H214" s="32" t="s">
        <v>29</v>
      </c>
      <c r="I214" s="32" t="s">
        <v>29</v>
      </c>
      <c r="J214" s="32" t="s">
        <v>29</v>
      </c>
    </row>
    <row r="215" spans="1:10" ht="12.75" customHeight="1">
      <c r="A215" s="31" t="s">
        <v>420</v>
      </c>
      <c r="B215" s="31" t="s">
        <v>566</v>
      </c>
      <c r="C215" s="31" t="s">
        <v>567</v>
      </c>
      <c r="D215" s="32" t="s">
        <v>487</v>
      </c>
      <c r="E215" s="32">
        <v>3</v>
      </c>
      <c r="F215" s="32"/>
      <c r="G215" s="32" t="s">
        <v>29</v>
      </c>
      <c r="H215" s="32" t="s">
        <v>29</v>
      </c>
      <c r="I215" s="32" t="s">
        <v>29</v>
      </c>
      <c r="J215" s="32" t="s">
        <v>29</v>
      </c>
    </row>
    <row r="216" spans="1:10" ht="12.75" customHeight="1">
      <c r="A216" s="31" t="s">
        <v>420</v>
      </c>
      <c r="B216" s="31" t="s">
        <v>568</v>
      </c>
      <c r="C216" s="31" t="s">
        <v>569</v>
      </c>
      <c r="D216" s="32" t="s">
        <v>30</v>
      </c>
      <c r="E216" s="32">
        <v>3</v>
      </c>
      <c r="F216" s="32"/>
      <c r="G216" s="32" t="s">
        <v>29</v>
      </c>
      <c r="H216" s="32" t="s">
        <v>29</v>
      </c>
      <c r="I216" s="32" t="s">
        <v>29</v>
      </c>
      <c r="J216" s="32" t="s">
        <v>29</v>
      </c>
    </row>
    <row r="217" spans="1:10" ht="12.75" customHeight="1">
      <c r="A217" s="31" t="s">
        <v>420</v>
      </c>
      <c r="B217" s="31" t="s">
        <v>570</v>
      </c>
      <c r="C217" s="31" t="s">
        <v>571</v>
      </c>
      <c r="D217" s="32" t="s">
        <v>232</v>
      </c>
      <c r="E217" s="32">
        <v>3</v>
      </c>
      <c r="F217" s="32"/>
      <c r="G217" s="32" t="s">
        <v>29</v>
      </c>
      <c r="H217" s="32" t="s">
        <v>29</v>
      </c>
      <c r="I217" s="32" t="s">
        <v>29</v>
      </c>
      <c r="J217" s="32" t="s">
        <v>29</v>
      </c>
    </row>
    <row r="218" spans="1:10" ht="12.75" customHeight="1">
      <c r="A218" s="31" t="s">
        <v>420</v>
      </c>
      <c r="B218" s="31" t="s">
        <v>572</v>
      </c>
      <c r="C218" s="31" t="s">
        <v>573</v>
      </c>
      <c r="D218" s="32" t="s">
        <v>232</v>
      </c>
      <c r="E218" s="32">
        <v>3</v>
      </c>
      <c r="F218" s="32"/>
      <c r="G218" s="32" t="s">
        <v>29</v>
      </c>
      <c r="H218" s="32" t="s">
        <v>29</v>
      </c>
      <c r="I218" s="32" t="s">
        <v>29</v>
      </c>
      <c r="J218" s="32" t="s">
        <v>29</v>
      </c>
    </row>
    <row r="219" spans="1:10" ht="12.75" customHeight="1">
      <c r="A219" s="31" t="s">
        <v>420</v>
      </c>
      <c r="B219" s="31" t="s">
        <v>574</v>
      </c>
      <c r="C219" s="31" t="s">
        <v>575</v>
      </c>
      <c r="D219" s="32" t="s">
        <v>195</v>
      </c>
      <c r="E219" s="32">
        <v>2</v>
      </c>
      <c r="F219" s="32"/>
      <c r="G219" s="32" t="s">
        <v>33</v>
      </c>
      <c r="H219" s="32" t="s">
        <v>33</v>
      </c>
      <c r="I219" s="32" t="s">
        <v>33</v>
      </c>
      <c r="J219" s="32" t="s">
        <v>33</v>
      </c>
    </row>
    <row r="220" spans="1:10" ht="12.75" customHeight="1">
      <c r="A220" s="31" t="s">
        <v>420</v>
      </c>
      <c r="B220" s="31" t="s">
        <v>576</v>
      </c>
      <c r="C220" s="31" t="s">
        <v>577</v>
      </c>
      <c r="D220" s="32" t="s">
        <v>30</v>
      </c>
      <c r="E220" s="32">
        <v>1</v>
      </c>
      <c r="F220" s="32"/>
      <c r="G220" s="32" t="s">
        <v>29</v>
      </c>
      <c r="H220" s="32" t="s">
        <v>29</v>
      </c>
      <c r="I220" s="32" t="s">
        <v>29</v>
      </c>
      <c r="J220" s="32" t="s">
        <v>29</v>
      </c>
    </row>
    <row r="221" spans="1:10" ht="12.75" customHeight="1">
      <c r="A221" s="31" t="s">
        <v>420</v>
      </c>
      <c r="B221" s="31" t="s">
        <v>578</v>
      </c>
      <c r="C221" s="31" t="s">
        <v>579</v>
      </c>
      <c r="D221" s="32" t="s">
        <v>30</v>
      </c>
      <c r="E221" s="32">
        <v>1</v>
      </c>
      <c r="F221" s="32"/>
      <c r="G221" s="32" t="s">
        <v>29</v>
      </c>
      <c r="H221" s="32" t="s">
        <v>29</v>
      </c>
      <c r="I221" s="32" t="s">
        <v>29</v>
      </c>
      <c r="J221" s="32" t="s">
        <v>29</v>
      </c>
    </row>
    <row r="222" spans="1:10" ht="12.75" customHeight="1">
      <c r="A222" s="31" t="s">
        <v>420</v>
      </c>
      <c r="B222" s="31" t="s">
        <v>580</v>
      </c>
      <c r="C222" s="31" t="s">
        <v>581</v>
      </c>
      <c r="D222" s="32" t="s">
        <v>232</v>
      </c>
      <c r="E222" s="32">
        <v>3</v>
      </c>
      <c r="F222" s="32"/>
      <c r="G222" s="32" t="s">
        <v>29</v>
      </c>
      <c r="H222" s="32" t="s">
        <v>29</v>
      </c>
      <c r="I222" s="32" t="s">
        <v>29</v>
      </c>
      <c r="J222" s="32" t="s">
        <v>29</v>
      </c>
    </row>
    <row r="223" spans="1:10" ht="12.75" customHeight="1">
      <c r="A223" s="31" t="s">
        <v>420</v>
      </c>
      <c r="B223" s="31" t="s">
        <v>582</v>
      </c>
      <c r="C223" s="31" t="s">
        <v>583</v>
      </c>
      <c r="D223" s="32"/>
      <c r="E223" s="32"/>
      <c r="F223" s="32"/>
      <c r="G223" s="32" t="s">
        <v>29</v>
      </c>
      <c r="H223" s="32" t="s">
        <v>29</v>
      </c>
      <c r="I223" s="32" t="s">
        <v>29</v>
      </c>
      <c r="J223" s="32" t="s">
        <v>29</v>
      </c>
    </row>
    <row r="224" spans="1:10" ht="12.75" customHeight="1">
      <c r="A224" s="31" t="s">
        <v>420</v>
      </c>
      <c r="B224" s="31" t="s">
        <v>584</v>
      </c>
      <c r="C224" s="31" t="s">
        <v>585</v>
      </c>
      <c r="D224" s="32"/>
      <c r="E224" s="32"/>
      <c r="F224" s="32"/>
      <c r="G224" s="32" t="s">
        <v>29</v>
      </c>
      <c r="H224" s="32" t="s">
        <v>29</v>
      </c>
      <c r="I224" s="32" t="s">
        <v>29</v>
      </c>
      <c r="J224" s="32" t="s">
        <v>29</v>
      </c>
    </row>
    <row r="225" spans="1:10" ht="12.75" customHeight="1">
      <c r="A225" s="31" t="s">
        <v>420</v>
      </c>
      <c r="B225" s="31" t="s">
        <v>586</v>
      </c>
      <c r="C225" s="31" t="s">
        <v>587</v>
      </c>
      <c r="D225" s="32"/>
      <c r="E225" s="32"/>
      <c r="F225" s="32"/>
      <c r="G225" s="32" t="s">
        <v>29</v>
      </c>
      <c r="H225" s="32" t="s">
        <v>29</v>
      </c>
      <c r="I225" s="32" t="s">
        <v>29</v>
      </c>
      <c r="J225" s="32" t="s">
        <v>29</v>
      </c>
    </row>
    <row r="226" spans="1:10" ht="12.75" customHeight="1">
      <c r="A226" s="31" t="s">
        <v>420</v>
      </c>
      <c r="B226" s="31" t="s">
        <v>588</v>
      </c>
      <c r="C226" s="31" t="s">
        <v>589</v>
      </c>
      <c r="D226" s="32"/>
      <c r="E226" s="32"/>
      <c r="F226" s="32"/>
      <c r="G226" s="32" t="s">
        <v>29</v>
      </c>
      <c r="H226" s="32" t="s">
        <v>29</v>
      </c>
      <c r="I226" s="32" t="s">
        <v>29</v>
      </c>
      <c r="J226" s="32" t="s">
        <v>29</v>
      </c>
    </row>
    <row r="227" spans="1:10" ht="12.75" customHeight="1">
      <c r="A227" s="31" t="s">
        <v>420</v>
      </c>
      <c r="B227" s="31" t="s">
        <v>590</v>
      </c>
      <c r="C227" s="31" t="s">
        <v>591</v>
      </c>
      <c r="D227" s="32"/>
      <c r="E227" s="32"/>
      <c r="F227" s="32"/>
      <c r="G227" s="32" t="s">
        <v>29</v>
      </c>
      <c r="H227" s="32" t="s">
        <v>29</v>
      </c>
      <c r="I227" s="32" t="s">
        <v>29</v>
      </c>
      <c r="J227" s="32" t="s">
        <v>29</v>
      </c>
    </row>
    <row r="228" spans="1:10" ht="12.75" customHeight="1">
      <c r="A228" s="31" t="s">
        <v>420</v>
      </c>
      <c r="B228" s="31" t="s">
        <v>592</v>
      </c>
      <c r="C228" s="31" t="s">
        <v>593</v>
      </c>
      <c r="D228" s="32" t="s">
        <v>232</v>
      </c>
      <c r="E228" s="32">
        <v>3</v>
      </c>
      <c r="F228" s="32"/>
      <c r="G228" s="32" t="s">
        <v>29</v>
      </c>
      <c r="H228" s="32" t="s">
        <v>29</v>
      </c>
      <c r="I228" s="32" t="s">
        <v>29</v>
      </c>
      <c r="J228" s="32" t="s">
        <v>29</v>
      </c>
    </row>
    <row r="229" spans="1:10" ht="12.75" customHeight="1">
      <c r="A229" s="31" t="s">
        <v>420</v>
      </c>
      <c r="B229" s="31" t="s">
        <v>594</v>
      </c>
      <c r="C229" s="31" t="s">
        <v>595</v>
      </c>
      <c r="D229" s="32"/>
      <c r="E229" s="32"/>
      <c r="F229" s="32"/>
      <c r="G229" s="32" t="s">
        <v>29</v>
      </c>
      <c r="H229" s="32" t="s">
        <v>29</v>
      </c>
      <c r="I229" s="32" t="s">
        <v>29</v>
      </c>
      <c r="J229" s="32" t="s">
        <v>29</v>
      </c>
    </row>
    <row r="230" spans="1:10" ht="12.75" customHeight="1">
      <c r="A230" s="31" t="s">
        <v>420</v>
      </c>
      <c r="B230" s="31" t="s">
        <v>629</v>
      </c>
      <c r="C230" s="31" t="s">
        <v>630</v>
      </c>
      <c r="D230" s="32"/>
      <c r="E230" s="32"/>
      <c r="F230" s="32"/>
      <c r="G230" s="32"/>
      <c r="H230" s="32"/>
      <c r="I230" s="32"/>
      <c r="J230" s="32"/>
    </row>
    <row r="231" spans="1:10" ht="12.75" customHeight="1">
      <c r="A231" s="31" t="s">
        <v>420</v>
      </c>
      <c r="B231" s="31" t="s">
        <v>596</v>
      </c>
      <c r="C231" s="31" t="s">
        <v>597</v>
      </c>
      <c r="D231" s="32" t="s">
        <v>232</v>
      </c>
      <c r="E231" s="32">
        <v>3</v>
      </c>
      <c r="F231" s="32"/>
      <c r="G231" s="32" t="s">
        <v>29</v>
      </c>
      <c r="H231" s="32" t="s">
        <v>29</v>
      </c>
      <c r="I231" s="32" t="s">
        <v>29</v>
      </c>
      <c r="J231" s="32" t="s">
        <v>29</v>
      </c>
    </row>
    <row r="232" spans="1:10" ht="12.75" customHeight="1">
      <c r="A232" s="31" t="s">
        <v>420</v>
      </c>
      <c r="B232" s="31" t="s">
        <v>598</v>
      </c>
      <c r="C232" s="31" t="s">
        <v>599</v>
      </c>
      <c r="D232" s="32" t="s">
        <v>30</v>
      </c>
      <c r="E232" s="32">
        <v>3</v>
      </c>
      <c r="F232" s="32"/>
      <c r="G232" s="32" t="s">
        <v>29</v>
      </c>
      <c r="H232" s="32" t="s">
        <v>29</v>
      </c>
      <c r="I232" s="32" t="s">
        <v>29</v>
      </c>
      <c r="J232" s="32" t="s">
        <v>29</v>
      </c>
    </row>
    <row r="233" spans="1:10" ht="12.75" customHeight="1">
      <c r="A233" s="31" t="s">
        <v>420</v>
      </c>
      <c r="B233" s="31" t="s">
        <v>600</v>
      </c>
      <c r="C233" s="31" t="s">
        <v>601</v>
      </c>
      <c r="D233" s="32" t="s">
        <v>30</v>
      </c>
      <c r="E233" s="32">
        <v>3</v>
      </c>
      <c r="F233" s="32"/>
      <c r="G233" s="32" t="s">
        <v>29</v>
      </c>
      <c r="H233" s="32" t="s">
        <v>29</v>
      </c>
      <c r="I233" s="32" t="s">
        <v>29</v>
      </c>
      <c r="J233" s="32" t="s">
        <v>29</v>
      </c>
    </row>
    <row r="234" spans="1:10" ht="12.75" customHeight="1">
      <c r="A234" s="30" t="s">
        <v>420</v>
      </c>
      <c r="B234" s="31" t="s">
        <v>602</v>
      </c>
      <c r="C234" s="31" t="s">
        <v>603</v>
      </c>
      <c r="D234" s="32"/>
      <c r="E234" s="32"/>
      <c r="F234" s="32"/>
      <c r="G234" s="32" t="s">
        <v>29</v>
      </c>
      <c r="H234" s="32" t="s">
        <v>29</v>
      </c>
      <c r="I234" s="32" t="s">
        <v>29</v>
      </c>
      <c r="J234" s="32" t="s">
        <v>29</v>
      </c>
    </row>
    <row r="235" spans="1:10" ht="12.75" customHeight="1">
      <c r="A235" s="30" t="s">
        <v>420</v>
      </c>
      <c r="B235" s="31" t="s">
        <v>604</v>
      </c>
      <c r="C235" s="31" t="s">
        <v>605</v>
      </c>
      <c r="D235" s="32"/>
      <c r="E235" s="32"/>
      <c r="F235" s="32"/>
      <c r="G235" s="32" t="s">
        <v>29</v>
      </c>
      <c r="H235" s="32" t="s">
        <v>29</v>
      </c>
      <c r="I235" s="32" t="s">
        <v>29</v>
      </c>
      <c r="J235" s="32" t="s">
        <v>29</v>
      </c>
    </row>
    <row r="236" spans="1:10" ht="12.75" customHeight="1">
      <c r="A236" s="30" t="s">
        <v>420</v>
      </c>
      <c r="B236" s="31" t="s">
        <v>606</v>
      </c>
      <c r="C236" s="31" t="s">
        <v>607</v>
      </c>
      <c r="D236" s="32"/>
      <c r="E236" s="32"/>
      <c r="F236" s="32"/>
      <c r="G236" s="32" t="s">
        <v>29</v>
      </c>
      <c r="H236" s="32" t="s">
        <v>29</v>
      </c>
      <c r="I236" s="32" t="s">
        <v>29</v>
      </c>
      <c r="J236" s="32" t="s">
        <v>29</v>
      </c>
    </row>
    <row r="237" spans="1:10" ht="12.75" customHeight="1">
      <c r="A237" s="30" t="s">
        <v>420</v>
      </c>
      <c r="B237" s="31" t="s">
        <v>608</v>
      </c>
      <c r="C237" s="31" t="s">
        <v>609</v>
      </c>
      <c r="D237" s="32"/>
      <c r="E237" s="32"/>
      <c r="F237" s="32"/>
      <c r="G237" s="32" t="s">
        <v>29</v>
      </c>
      <c r="H237" s="32" t="s">
        <v>29</v>
      </c>
      <c r="I237" s="32" t="s">
        <v>29</v>
      </c>
      <c r="J237" s="32" t="s">
        <v>29</v>
      </c>
    </row>
    <row r="238" spans="1:10" ht="12.75" customHeight="1">
      <c r="A238" s="30" t="s">
        <v>420</v>
      </c>
      <c r="B238" s="31" t="s">
        <v>610</v>
      </c>
      <c r="C238" s="31" t="s">
        <v>611</v>
      </c>
      <c r="D238" s="32"/>
      <c r="E238" s="32"/>
      <c r="F238" s="32"/>
      <c r="G238" s="32" t="s">
        <v>29</v>
      </c>
      <c r="H238" s="32" t="s">
        <v>29</v>
      </c>
      <c r="I238" s="32" t="s">
        <v>29</v>
      </c>
      <c r="J238" s="32" t="s">
        <v>29</v>
      </c>
    </row>
    <row r="239" spans="1:10" ht="12.75" customHeight="1">
      <c r="A239" s="141" t="s">
        <v>420</v>
      </c>
      <c r="B239" s="145" t="s">
        <v>612</v>
      </c>
      <c r="C239" s="145" t="s">
        <v>613</v>
      </c>
      <c r="D239" s="146" t="s">
        <v>195</v>
      </c>
      <c r="E239" s="146">
        <v>3</v>
      </c>
      <c r="F239" s="146"/>
      <c r="G239" s="146" t="s">
        <v>29</v>
      </c>
      <c r="H239" s="146" t="s">
        <v>29</v>
      </c>
      <c r="I239" s="146" t="s">
        <v>29</v>
      </c>
      <c r="J239" s="146" t="s">
        <v>29</v>
      </c>
    </row>
    <row r="240" spans="1:10" ht="12.75" customHeight="1">
      <c r="A240" s="32"/>
      <c r="B240" s="33">
        <f>COUNTA(B140:B239)</f>
        <v>100</v>
      </c>
      <c r="C240" s="32"/>
      <c r="D240" s="32"/>
      <c r="E240" s="77"/>
      <c r="F240" s="52">
        <f>SUM(F140:F239)</f>
        <v>0</v>
      </c>
      <c r="G240" s="32"/>
      <c r="H240" s="32"/>
      <c r="I240" s="32"/>
      <c r="J240" s="32"/>
    </row>
    <row r="241" spans="1:10" ht="12.75" customHeight="1">
      <c r="A241" s="32"/>
      <c r="B241" s="33"/>
      <c r="C241" s="32"/>
      <c r="D241" s="32"/>
      <c r="E241" s="77"/>
      <c r="F241" s="52"/>
      <c r="G241" s="32"/>
      <c r="H241" s="32"/>
      <c r="I241" s="32"/>
      <c r="J241" s="32"/>
    </row>
    <row r="242" spans="1:10" ht="12.75" customHeight="1">
      <c r="A242" s="32"/>
      <c r="B242" s="33"/>
      <c r="C242" s="32"/>
      <c r="D242" s="32"/>
      <c r="E242" s="77"/>
      <c r="F242" s="52"/>
      <c r="G242" s="32"/>
      <c r="H242" s="32"/>
      <c r="I242" s="32"/>
      <c r="J242" s="32"/>
    </row>
    <row r="243" spans="1:10" ht="12.75" customHeight="1">
      <c r="A243" s="32"/>
      <c r="C243" s="103" t="s">
        <v>103</v>
      </c>
      <c r="D243" s="104"/>
      <c r="E243" s="105"/>
      <c r="G243" s="32"/>
      <c r="H243" s="32"/>
      <c r="I243" s="32"/>
      <c r="J243" s="32"/>
    </row>
    <row r="244" spans="1:10" s="2" customFormat="1" ht="12.75" customHeight="1">
      <c r="C244" s="99" t="s">
        <v>101</v>
      </c>
      <c r="D244" s="100">
        <f>SUM(B22+B40+B128+B138+B240)</f>
        <v>230</v>
      </c>
      <c r="E244" s="105"/>
      <c r="G244" s="53"/>
      <c r="H244" s="53"/>
      <c r="I244" s="53"/>
      <c r="J244" s="53"/>
    </row>
    <row r="245" spans="1:10" ht="12.75" customHeight="1">
      <c r="A245" s="46"/>
      <c r="B245" s="46"/>
      <c r="C245" s="99" t="s">
        <v>102</v>
      </c>
      <c r="D245" s="101">
        <f>SUM(F22+F40+F128+F138+F240)</f>
        <v>0</v>
      </c>
      <c r="E245" s="102" t="s">
        <v>151</v>
      </c>
      <c r="F245" s="91"/>
      <c r="G245" s="45"/>
      <c r="H245" s="45"/>
      <c r="I245" s="45"/>
      <c r="J245" s="45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Rhode Island  Beach Attributes</oddHeader>
    <oddFooter>&amp;R&amp;P of &amp;N</oddFooter>
  </headerFooter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246"/>
  <sheetViews>
    <sheetView zoomScaleNormal="100" workbookViewId="0"/>
  </sheetViews>
  <sheetFormatPr defaultRowHeight="12.75"/>
  <cols>
    <col min="1" max="1" width="11.5703125" style="5" customWidth="1"/>
    <col min="2" max="2" width="7.7109375" style="5" customWidth="1"/>
    <col min="3" max="3" width="41" style="5" customWidth="1"/>
    <col min="4" max="6" width="9.28515625" style="5" customWidth="1"/>
    <col min="7" max="7" width="11" style="5" customWidth="1"/>
    <col min="8" max="8" width="9.28515625" style="5" customWidth="1"/>
    <col min="9" max="9" width="11" style="5" customWidth="1"/>
    <col min="10" max="10" width="9.140625" style="24"/>
    <col min="11" max="16384" width="9.140625" style="5"/>
  </cols>
  <sheetData>
    <row r="1" spans="1:10" s="2" customFormat="1" ht="40.5" customHeight="1">
      <c r="A1" s="25" t="s">
        <v>12</v>
      </c>
      <c r="B1" s="25" t="s">
        <v>13</v>
      </c>
      <c r="C1" s="25" t="s">
        <v>68</v>
      </c>
      <c r="D1" s="3" t="s">
        <v>69</v>
      </c>
      <c r="E1" s="3" t="s">
        <v>70</v>
      </c>
      <c r="F1" s="3" t="s">
        <v>71</v>
      </c>
      <c r="G1" s="3" t="s">
        <v>72</v>
      </c>
      <c r="H1" s="3" t="s">
        <v>73</v>
      </c>
      <c r="I1" s="3" t="s">
        <v>74</v>
      </c>
      <c r="J1" s="78" t="s">
        <v>150</v>
      </c>
    </row>
    <row r="2" spans="1:10" ht="12.75" customHeight="1">
      <c r="A2" s="30" t="s">
        <v>153</v>
      </c>
      <c r="B2" s="148" t="s">
        <v>154</v>
      </c>
      <c r="C2" s="148" t="s">
        <v>155</v>
      </c>
      <c r="D2" s="31">
        <v>99</v>
      </c>
      <c r="E2" s="31" t="s">
        <v>149</v>
      </c>
      <c r="F2" s="148">
        <v>0</v>
      </c>
      <c r="G2" s="30" t="s">
        <v>614</v>
      </c>
      <c r="H2" s="31">
        <v>0</v>
      </c>
      <c r="I2" s="31" t="s">
        <v>614</v>
      </c>
      <c r="J2"/>
    </row>
    <row r="3" spans="1:10" ht="12.75" customHeight="1">
      <c r="A3" s="30" t="s">
        <v>153</v>
      </c>
      <c r="B3" s="148" t="s">
        <v>156</v>
      </c>
      <c r="C3" s="148" t="s">
        <v>157</v>
      </c>
      <c r="D3" s="31">
        <v>99</v>
      </c>
      <c r="E3" s="31" t="s">
        <v>149</v>
      </c>
      <c r="F3" s="148">
        <v>0</v>
      </c>
      <c r="G3" s="30" t="s">
        <v>614</v>
      </c>
      <c r="H3" s="31">
        <v>0</v>
      </c>
      <c r="I3" s="31" t="s">
        <v>614</v>
      </c>
      <c r="J3"/>
    </row>
    <row r="4" spans="1:10" ht="12.75" customHeight="1">
      <c r="A4" s="30" t="s">
        <v>153</v>
      </c>
      <c r="B4" s="31" t="s">
        <v>158</v>
      </c>
      <c r="C4" s="31" t="s">
        <v>159</v>
      </c>
      <c r="D4" s="31">
        <v>99</v>
      </c>
      <c r="E4" s="31" t="s">
        <v>149</v>
      </c>
      <c r="F4" s="31">
        <v>10</v>
      </c>
      <c r="G4" s="30" t="s">
        <v>614</v>
      </c>
      <c r="H4" s="31">
        <v>0</v>
      </c>
      <c r="I4" s="31" t="s">
        <v>614</v>
      </c>
      <c r="J4"/>
    </row>
    <row r="5" spans="1:10" ht="12.75" customHeight="1">
      <c r="A5" s="30" t="s">
        <v>153</v>
      </c>
      <c r="B5" s="148" t="s">
        <v>160</v>
      </c>
      <c r="C5" s="148" t="s">
        <v>161</v>
      </c>
      <c r="D5" s="31">
        <v>99</v>
      </c>
      <c r="E5" s="31" t="s">
        <v>149</v>
      </c>
      <c r="F5" s="148">
        <v>0</v>
      </c>
      <c r="G5" s="30" t="s">
        <v>614</v>
      </c>
      <c r="H5" s="31">
        <v>0</v>
      </c>
      <c r="I5" s="31" t="s">
        <v>614</v>
      </c>
      <c r="J5"/>
    </row>
    <row r="6" spans="1:10" ht="12.75" customHeight="1">
      <c r="A6" s="30" t="s">
        <v>153</v>
      </c>
      <c r="B6" s="148" t="s">
        <v>162</v>
      </c>
      <c r="C6" s="148" t="s">
        <v>163</v>
      </c>
      <c r="D6" s="31">
        <v>99</v>
      </c>
      <c r="E6" s="31" t="s">
        <v>149</v>
      </c>
      <c r="F6" s="148">
        <v>0</v>
      </c>
      <c r="G6" s="30" t="s">
        <v>614</v>
      </c>
      <c r="H6" s="31">
        <v>0</v>
      </c>
      <c r="I6" s="31" t="s">
        <v>614</v>
      </c>
      <c r="J6"/>
    </row>
    <row r="7" spans="1:10" ht="12.75" customHeight="1">
      <c r="A7" s="30" t="s">
        <v>153</v>
      </c>
      <c r="B7" s="148" t="s">
        <v>164</v>
      </c>
      <c r="C7" s="148" t="s">
        <v>165</v>
      </c>
      <c r="D7" s="31">
        <v>99</v>
      </c>
      <c r="E7" s="31" t="s">
        <v>149</v>
      </c>
      <c r="F7" s="148">
        <v>0</v>
      </c>
      <c r="G7" s="30" t="s">
        <v>614</v>
      </c>
      <c r="H7" s="31">
        <v>0</v>
      </c>
      <c r="I7" s="31" t="s">
        <v>614</v>
      </c>
      <c r="J7"/>
    </row>
    <row r="8" spans="1:10" ht="12.75" customHeight="1">
      <c r="A8" s="30" t="s">
        <v>153</v>
      </c>
      <c r="B8" s="148" t="s">
        <v>166</v>
      </c>
      <c r="C8" s="148" t="s">
        <v>167</v>
      </c>
      <c r="D8" s="31">
        <v>99</v>
      </c>
      <c r="E8" s="31" t="s">
        <v>149</v>
      </c>
      <c r="F8" s="148">
        <v>0</v>
      </c>
      <c r="G8" s="30" t="s">
        <v>614</v>
      </c>
      <c r="H8" s="31">
        <v>0</v>
      </c>
      <c r="I8" s="31" t="s">
        <v>614</v>
      </c>
      <c r="J8"/>
    </row>
    <row r="9" spans="1:10" ht="12.75" customHeight="1">
      <c r="A9" s="30" t="s">
        <v>153</v>
      </c>
      <c r="B9" s="31" t="s">
        <v>168</v>
      </c>
      <c r="C9" s="31" t="s">
        <v>169</v>
      </c>
      <c r="D9" s="31">
        <v>99</v>
      </c>
      <c r="E9" s="31" t="s">
        <v>149</v>
      </c>
      <c r="F9" s="31">
        <v>12</v>
      </c>
      <c r="G9" s="30" t="s">
        <v>614</v>
      </c>
      <c r="H9" s="31">
        <v>0</v>
      </c>
      <c r="I9" s="31" t="s">
        <v>614</v>
      </c>
      <c r="J9"/>
    </row>
    <row r="10" spans="1:10" ht="12.75" customHeight="1">
      <c r="A10" s="30" t="s">
        <v>153</v>
      </c>
      <c r="B10" s="148" t="s">
        <v>170</v>
      </c>
      <c r="C10" s="148" t="s">
        <v>171</v>
      </c>
      <c r="D10" s="31">
        <v>99</v>
      </c>
      <c r="E10" s="31" t="s">
        <v>149</v>
      </c>
      <c r="F10" s="148">
        <v>0</v>
      </c>
      <c r="G10" s="30" t="s">
        <v>614</v>
      </c>
      <c r="H10" s="31">
        <v>0</v>
      </c>
      <c r="I10" s="31" t="s">
        <v>614</v>
      </c>
      <c r="J10"/>
    </row>
    <row r="11" spans="1:10" ht="12.75" customHeight="1">
      <c r="A11" s="30" t="s">
        <v>153</v>
      </c>
      <c r="B11" s="148" t="s">
        <v>172</v>
      </c>
      <c r="C11" s="148" t="s">
        <v>173</v>
      </c>
      <c r="D11" s="31">
        <v>99</v>
      </c>
      <c r="E11" s="31" t="s">
        <v>149</v>
      </c>
      <c r="F11" s="148">
        <v>0</v>
      </c>
      <c r="G11" s="30" t="s">
        <v>614</v>
      </c>
      <c r="H11" s="31">
        <v>0</v>
      </c>
      <c r="I11" s="31" t="s">
        <v>614</v>
      </c>
      <c r="J11"/>
    </row>
    <row r="12" spans="1:10" ht="12.75" customHeight="1">
      <c r="A12" s="30" t="s">
        <v>153</v>
      </c>
      <c r="B12" s="148" t="s">
        <v>174</v>
      </c>
      <c r="C12" s="148" t="s">
        <v>175</v>
      </c>
      <c r="D12" s="31">
        <v>99</v>
      </c>
      <c r="E12" s="31" t="s">
        <v>149</v>
      </c>
      <c r="F12" s="148">
        <v>0</v>
      </c>
      <c r="G12" s="30" t="s">
        <v>614</v>
      </c>
      <c r="H12" s="31">
        <v>0</v>
      </c>
      <c r="I12" s="31" t="s">
        <v>614</v>
      </c>
      <c r="J12"/>
    </row>
    <row r="13" spans="1:10" ht="12.75" customHeight="1">
      <c r="A13" s="30" t="s">
        <v>153</v>
      </c>
      <c r="B13" s="31" t="s">
        <v>176</v>
      </c>
      <c r="C13" s="31" t="s">
        <v>177</v>
      </c>
      <c r="D13" s="31">
        <v>99</v>
      </c>
      <c r="E13" s="31" t="s">
        <v>149</v>
      </c>
      <c r="F13" s="31">
        <v>4</v>
      </c>
      <c r="G13" s="30" t="s">
        <v>614</v>
      </c>
      <c r="H13" s="31">
        <v>0</v>
      </c>
      <c r="I13" s="31" t="s">
        <v>614</v>
      </c>
      <c r="J13"/>
    </row>
    <row r="14" spans="1:10" ht="12.75" customHeight="1">
      <c r="A14" s="30" t="s">
        <v>153</v>
      </c>
      <c r="B14" s="148" t="s">
        <v>178</v>
      </c>
      <c r="C14" s="148" t="s">
        <v>179</v>
      </c>
      <c r="D14" s="31">
        <v>99</v>
      </c>
      <c r="E14" s="31" t="s">
        <v>149</v>
      </c>
      <c r="F14" s="148">
        <v>0</v>
      </c>
      <c r="G14" s="30" t="s">
        <v>614</v>
      </c>
      <c r="H14" s="31">
        <v>0</v>
      </c>
      <c r="I14" s="31" t="s">
        <v>614</v>
      </c>
      <c r="J14"/>
    </row>
    <row r="15" spans="1:10" ht="12.75" customHeight="1">
      <c r="A15" s="30" t="s">
        <v>153</v>
      </c>
      <c r="B15" s="148" t="s">
        <v>180</v>
      </c>
      <c r="C15" s="148" t="s">
        <v>181</v>
      </c>
      <c r="D15" s="31">
        <v>99</v>
      </c>
      <c r="E15" s="31" t="s">
        <v>149</v>
      </c>
      <c r="F15" s="148">
        <v>0</v>
      </c>
      <c r="G15" s="30" t="s">
        <v>614</v>
      </c>
      <c r="H15" s="31">
        <v>0</v>
      </c>
      <c r="I15" s="31" t="s">
        <v>614</v>
      </c>
      <c r="J15"/>
    </row>
    <row r="16" spans="1:10" ht="12.75" customHeight="1">
      <c r="A16" s="30" t="s">
        <v>153</v>
      </c>
      <c r="B16" s="148" t="s">
        <v>182</v>
      </c>
      <c r="C16" s="148" t="s">
        <v>183</v>
      </c>
      <c r="D16" s="31">
        <v>99</v>
      </c>
      <c r="E16" s="31" t="s">
        <v>149</v>
      </c>
      <c r="F16" s="148">
        <v>0</v>
      </c>
      <c r="G16" s="30" t="s">
        <v>614</v>
      </c>
      <c r="H16" s="31">
        <v>0</v>
      </c>
      <c r="I16" s="31" t="s">
        <v>614</v>
      </c>
      <c r="J16"/>
    </row>
    <row r="17" spans="1:10" ht="12.75" customHeight="1">
      <c r="A17" s="30" t="s">
        <v>153</v>
      </c>
      <c r="B17" s="148" t="s">
        <v>184</v>
      </c>
      <c r="C17" s="148" t="s">
        <v>185</v>
      </c>
      <c r="D17" s="31">
        <v>99</v>
      </c>
      <c r="E17" s="31" t="s">
        <v>149</v>
      </c>
      <c r="F17" s="148">
        <v>0</v>
      </c>
      <c r="G17" s="30" t="s">
        <v>614</v>
      </c>
      <c r="H17" s="31">
        <v>0</v>
      </c>
      <c r="I17" s="31" t="s">
        <v>614</v>
      </c>
      <c r="J17"/>
    </row>
    <row r="18" spans="1:10" ht="12.75" customHeight="1">
      <c r="A18" s="30" t="s">
        <v>153</v>
      </c>
      <c r="B18" s="148" t="s">
        <v>186</v>
      </c>
      <c r="C18" s="148" t="s">
        <v>187</v>
      </c>
      <c r="D18" s="31">
        <v>99</v>
      </c>
      <c r="E18" s="31" t="s">
        <v>149</v>
      </c>
      <c r="F18" s="148">
        <v>0</v>
      </c>
      <c r="G18" s="30" t="s">
        <v>614</v>
      </c>
      <c r="H18" s="31">
        <v>0</v>
      </c>
      <c r="I18" s="31" t="s">
        <v>614</v>
      </c>
      <c r="J18"/>
    </row>
    <row r="19" spans="1:10" ht="12.75" customHeight="1">
      <c r="A19" s="30" t="s">
        <v>153</v>
      </c>
      <c r="B19" s="31" t="s">
        <v>188</v>
      </c>
      <c r="C19" s="31" t="s">
        <v>189</v>
      </c>
      <c r="D19" s="31">
        <v>99</v>
      </c>
      <c r="E19" s="31" t="s">
        <v>149</v>
      </c>
      <c r="F19" s="31">
        <v>10</v>
      </c>
      <c r="G19" s="30" t="s">
        <v>614</v>
      </c>
      <c r="H19" s="31">
        <v>0</v>
      </c>
      <c r="I19" s="31" t="s">
        <v>614</v>
      </c>
      <c r="J19"/>
    </row>
    <row r="20" spans="1:10" ht="12.75" customHeight="1">
      <c r="A20" s="30" t="s">
        <v>153</v>
      </c>
      <c r="B20" s="148" t="s">
        <v>190</v>
      </c>
      <c r="C20" s="148" t="s">
        <v>191</v>
      </c>
      <c r="D20" s="31">
        <v>99</v>
      </c>
      <c r="E20" s="31" t="s">
        <v>149</v>
      </c>
      <c r="F20" s="148">
        <v>0</v>
      </c>
      <c r="G20" s="30" t="s">
        <v>614</v>
      </c>
      <c r="H20" s="31">
        <v>0</v>
      </c>
      <c r="I20" s="31" t="s">
        <v>614</v>
      </c>
      <c r="J20"/>
    </row>
    <row r="21" spans="1:10" ht="12.75" customHeight="1">
      <c r="A21" s="141" t="s">
        <v>153</v>
      </c>
      <c r="B21" s="149" t="s">
        <v>192</v>
      </c>
      <c r="C21" s="149" t="s">
        <v>193</v>
      </c>
      <c r="D21" s="145">
        <v>99</v>
      </c>
      <c r="E21" s="145" t="s">
        <v>149</v>
      </c>
      <c r="F21" s="149">
        <v>0</v>
      </c>
      <c r="G21" s="141" t="s">
        <v>614</v>
      </c>
      <c r="H21" s="145">
        <v>0</v>
      </c>
      <c r="I21" s="145" t="s">
        <v>614</v>
      </c>
      <c r="J21" s="167"/>
    </row>
    <row r="22" spans="1:10" ht="12.75" customHeight="1">
      <c r="A22" s="31"/>
      <c r="B22" s="60">
        <f>COUNTA(B2:B21)</f>
        <v>20</v>
      </c>
      <c r="C22" s="20"/>
      <c r="D22" s="20"/>
      <c r="E22" s="20"/>
      <c r="F22" s="29">
        <f>COUNTIF(F2:F21, "&gt;0")</f>
        <v>4</v>
      </c>
      <c r="G22" s="20"/>
      <c r="H22" s="29"/>
      <c r="I22" s="31"/>
      <c r="J22" s="52">
        <f>SUM(J2:J21)</f>
        <v>0</v>
      </c>
    </row>
    <row r="23" spans="1:10" ht="12.75" customHeight="1">
      <c r="A23" s="31"/>
      <c r="B23" s="54"/>
      <c r="C23" s="31"/>
      <c r="D23" s="31"/>
      <c r="E23" s="31"/>
      <c r="F23" s="31"/>
      <c r="G23" s="31"/>
      <c r="H23" s="31"/>
      <c r="I23" s="31"/>
      <c r="J23" s="136"/>
    </row>
    <row r="24" spans="1:10" ht="12.75" customHeight="1">
      <c r="A24" s="30" t="s">
        <v>196</v>
      </c>
      <c r="B24" s="148" t="s">
        <v>197</v>
      </c>
      <c r="C24" s="148" t="s">
        <v>198</v>
      </c>
      <c r="D24" s="31">
        <v>99</v>
      </c>
      <c r="E24" s="31" t="s">
        <v>149</v>
      </c>
      <c r="F24" s="148">
        <v>0</v>
      </c>
      <c r="G24" s="30" t="s">
        <v>614</v>
      </c>
      <c r="H24" s="31">
        <v>0</v>
      </c>
      <c r="I24" s="31" t="s">
        <v>614</v>
      </c>
      <c r="J24"/>
    </row>
    <row r="25" spans="1:10" ht="12.75" customHeight="1">
      <c r="A25" s="30" t="s">
        <v>196</v>
      </c>
      <c r="B25" s="148" t="s">
        <v>199</v>
      </c>
      <c r="C25" s="148" t="s">
        <v>200</v>
      </c>
      <c r="D25" s="31">
        <v>99</v>
      </c>
      <c r="E25" s="31" t="s">
        <v>149</v>
      </c>
      <c r="F25" s="148">
        <v>0</v>
      </c>
      <c r="G25" s="30" t="s">
        <v>614</v>
      </c>
      <c r="H25" s="31">
        <v>0</v>
      </c>
      <c r="I25" s="31" t="s">
        <v>614</v>
      </c>
      <c r="J25"/>
    </row>
    <row r="26" spans="1:10" ht="12.75" customHeight="1">
      <c r="A26" s="30" t="s">
        <v>196</v>
      </c>
      <c r="B26" s="148" t="s">
        <v>201</v>
      </c>
      <c r="C26" s="148" t="s">
        <v>202</v>
      </c>
      <c r="D26" s="31">
        <v>99</v>
      </c>
      <c r="E26" s="31" t="s">
        <v>149</v>
      </c>
      <c r="F26" s="148">
        <v>0</v>
      </c>
      <c r="G26" s="30" t="s">
        <v>614</v>
      </c>
      <c r="H26" s="31">
        <v>0</v>
      </c>
      <c r="I26" s="31" t="s">
        <v>614</v>
      </c>
      <c r="J26"/>
    </row>
    <row r="27" spans="1:10" ht="12.75" customHeight="1">
      <c r="A27" s="30" t="s">
        <v>196</v>
      </c>
      <c r="B27" s="30" t="s">
        <v>203</v>
      </c>
      <c r="C27" s="30" t="s">
        <v>204</v>
      </c>
      <c r="D27" s="30">
        <v>99</v>
      </c>
      <c r="E27" s="31" t="s">
        <v>149</v>
      </c>
      <c r="F27" s="30">
        <v>12</v>
      </c>
      <c r="G27" s="30" t="s">
        <v>614</v>
      </c>
      <c r="H27" s="31">
        <v>0</v>
      </c>
      <c r="I27" s="31" t="s">
        <v>614</v>
      </c>
      <c r="J27"/>
    </row>
    <row r="28" spans="1:10" ht="12.75" customHeight="1">
      <c r="A28" s="30" t="s">
        <v>196</v>
      </c>
      <c r="B28" s="148" t="s">
        <v>205</v>
      </c>
      <c r="C28" s="148" t="s">
        <v>206</v>
      </c>
      <c r="D28" s="31">
        <v>99</v>
      </c>
      <c r="E28" s="31" t="s">
        <v>149</v>
      </c>
      <c r="F28" s="148">
        <v>0</v>
      </c>
      <c r="G28" s="30" t="s">
        <v>614</v>
      </c>
      <c r="H28" s="31">
        <v>0</v>
      </c>
      <c r="I28" s="31" t="s">
        <v>614</v>
      </c>
      <c r="J28"/>
    </row>
    <row r="29" spans="1:10" ht="12.75" customHeight="1">
      <c r="A29" s="30" t="s">
        <v>196</v>
      </c>
      <c r="B29" s="30" t="s">
        <v>207</v>
      </c>
      <c r="C29" s="30" t="s">
        <v>208</v>
      </c>
      <c r="D29" s="30">
        <v>99</v>
      </c>
      <c r="E29" s="31" t="s">
        <v>149</v>
      </c>
      <c r="F29" s="30">
        <v>12</v>
      </c>
      <c r="G29" s="30" t="s">
        <v>614</v>
      </c>
      <c r="H29" s="31">
        <v>0</v>
      </c>
      <c r="I29" s="31" t="s">
        <v>614</v>
      </c>
      <c r="J29"/>
    </row>
    <row r="30" spans="1:10" ht="12.75" customHeight="1">
      <c r="A30" s="30" t="s">
        <v>196</v>
      </c>
      <c r="B30" s="148" t="s">
        <v>209</v>
      </c>
      <c r="C30" s="148" t="s">
        <v>210</v>
      </c>
      <c r="D30" s="31">
        <v>99</v>
      </c>
      <c r="E30" s="31" t="s">
        <v>149</v>
      </c>
      <c r="F30" s="148">
        <v>0</v>
      </c>
      <c r="G30" s="30" t="s">
        <v>614</v>
      </c>
      <c r="H30" s="31">
        <v>0</v>
      </c>
      <c r="I30" s="31" t="s">
        <v>614</v>
      </c>
      <c r="J30"/>
    </row>
    <row r="31" spans="1:10" ht="12.75" customHeight="1">
      <c r="A31" s="30" t="s">
        <v>196</v>
      </c>
      <c r="B31" s="148" t="s">
        <v>211</v>
      </c>
      <c r="C31" s="148" t="s">
        <v>212</v>
      </c>
      <c r="D31" s="31">
        <v>99</v>
      </c>
      <c r="E31" s="31" t="s">
        <v>149</v>
      </c>
      <c r="F31" s="148">
        <v>0</v>
      </c>
      <c r="G31" s="30" t="s">
        <v>614</v>
      </c>
      <c r="H31" s="31">
        <v>0</v>
      </c>
      <c r="I31" s="31" t="s">
        <v>614</v>
      </c>
      <c r="J31"/>
    </row>
    <row r="32" spans="1:10" ht="12.75" customHeight="1">
      <c r="A32" s="30" t="s">
        <v>196</v>
      </c>
      <c r="B32" s="30" t="s">
        <v>213</v>
      </c>
      <c r="C32" s="30" t="s">
        <v>214</v>
      </c>
      <c r="D32" s="30">
        <v>99</v>
      </c>
      <c r="E32" s="31" t="s">
        <v>149</v>
      </c>
      <c r="F32" s="30">
        <v>12</v>
      </c>
      <c r="G32" s="30" t="s">
        <v>614</v>
      </c>
      <c r="H32" s="31">
        <v>0</v>
      </c>
      <c r="I32" s="31" t="s">
        <v>614</v>
      </c>
      <c r="J32"/>
    </row>
    <row r="33" spans="1:10" ht="12.75" customHeight="1">
      <c r="A33" s="30" t="s">
        <v>196</v>
      </c>
      <c r="B33" s="148" t="s">
        <v>215</v>
      </c>
      <c r="C33" s="148" t="s">
        <v>216</v>
      </c>
      <c r="D33" s="31">
        <v>99</v>
      </c>
      <c r="E33" s="31" t="s">
        <v>149</v>
      </c>
      <c r="F33" s="148">
        <v>0</v>
      </c>
      <c r="G33" s="30" t="s">
        <v>614</v>
      </c>
      <c r="H33" s="31">
        <v>0</v>
      </c>
      <c r="I33" s="31" t="s">
        <v>614</v>
      </c>
      <c r="J33"/>
    </row>
    <row r="34" spans="1:10" ht="12.75" customHeight="1">
      <c r="A34" s="30" t="s">
        <v>196</v>
      </c>
      <c r="B34" s="148" t="s">
        <v>217</v>
      </c>
      <c r="C34" s="148" t="s">
        <v>218</v>
      </c>
      <c r="D34" s="31">
        <v>99</v>
      </c>
      <c r="E34" s="31" t="s">
        <v>149</v>
      </c>
      <c r="F34" s="148">
        <v>0</v>
      </c>
      <c r="G34" s="30" t="s">
        <v>614</v>
      </c>
      <c r="H34" s="31">
        <v>0</v>
      </c>
      <c r="I34" s="31" t="s">
        <v>614</v>
      </c>
      <c r="J34"/>
    </row>
    <row r="35" spans="1:10" ht="12.75" customHeight="1">
      <c r="A35" s="30" t="s">
        <v>196</v>
      </c>
      <c r="B35" s="30" t="s">
        <v>219</v>
      </c>
      <c r="C35" s="30" t="s">
        <v>220</v>
      </c>
      <c r="D35" s="30">
        <v>99</v>
      </c>
      <c r="E35" s="31" t="s">
        <v>149</v>
      </c>
      <c r="F35" s="30">
        <v>12</v>
      </c>
      <c r="G35" s="30" t="s">
        <v>614</v>
      </c>
      <c r="H35" s="31">
        <v>0</v>
      </c>
      <c r="I35" s="31" t="s">
        <v>614</v>
      </c>
      <c r="J35"/>
    </row>
    <row r="36" spans="1:10" ht="12.75" customHeight="1">
      <c r="A36" s="30" t="s">
        <v>196</v>
      </c>
      <c r="B36" s="148" t="s">
        <v>221</v>
      </c>
      <c r="C36" s="148" t="s">
        <v>222</v>
      </c>
      <c r="D36" s="31">
        <v>99</v>
      </c>
      <c r="E36" s="31" t="s">
        <v>149</v>
      </c>
      <c r="F36" s="148">
        <v>0</v>
      </c>
      <c r="G36" s="30" t="s">
        <v>614</v>
      </c>
      <c r="H36" s="31">
        <v>0</v>
      </c>
      <c r="I36" s="31" t="s">
        <v>614</v>
      </c>
      <c r="J36"/>
    </row>
    <row r="37" spans="1:10" ht="12.75" customHeight="1">
      <c r="A37" s="30" t="s">
        <v>196</v>
      </c>
      <c r="B37" s="148" t="s">
        <v>223</v>
      </c>
      <c r="C37" s="148" t="s">
        <v>224</v>
      </c>
      <c r="D37" s="31">
        <v>99</v>
      </c>
      <c r="E37" s="31" t="s">
        <v>149</v>
      </c>
      <c r="F37" s="148">
        <v>0</v>
      </c>
      <c r="G37" s="30" t="s">
        <v>614</v>
      </c>
      <c r="H37" s="31">
        <v>0</v>
      </c>
      <c r="I37" s="31" t="s">
        <v>614</v>
      </c>
      <c r="J37"/>
    </row>
    <row r="38" spans="1:10" ht="12.75" customHeight="1">
      <c r="A38" s="30" t="s">
        <v>196</v>
      </c>
      <c r="B38" s="148" t="s">
        <v>225</v>
      </c>
      <c r="C38" s="148" t="s">
        <v>226</v>
      </c>
      <c r="D38" s="31">
        <v>99</v>
      </c>
      <c r="E38" s="31" t="s">
        <v>149</v>
      </c>
      <c r="F38" s="148">
        <v>0</v>
      </c>
      <c r="G38" s="30" t="s">
        <v>614</v>
      </c>
      <c r="H38" s="31">
        <v>0</v>
      </c>
      <c r="I38" s="31" t="s">
        <v>614</v>
      </c>
      <c r="J38"/>
    </row>
    <row r="39" spans="1:10" ht="12.75" customHeight="1">
      <c r="A39" s="141" t="s">
        <v>196</v>
      </c>
      <c r="B39" s="149" t="s">
        <v>227</v>
      </c>
      <c r="C39" s="149" t="s">
        <v>228</v>
      </c>
      <c r="D39" s="145">
        <v>99</v>
      </c>
      <c r="E39" s="145" t="s">
        <v>149</v>
      </c>
      <c r="F39" s="149">
        <v>0</v>
      </c>
      <c r="G39" s="141" t="s">
        <v>614</v>
      </c>
      <c r="H39" s="145">
        <v>0</v>
      </c>
      <c r="I39" s="145" t="s">
        <v>614</v>
      </c>
      <c r="J39" s="167"/>
    </row>
    <row r="40" spans="1:10" ht="12.75" customHeight="1">
      <c r="A40" s="30"/>
      <c r="B40" s="29">
        <f>COUNTA(F24:F39)</f>
        <v>16</v>
      </c>
      <c r="C40" s="29"/>
      <c r="D40" s="30"/>
      <c r="E40" s="30"/>
      <c r="F40" s="29">
        <f>COUNTIF(F24:F39, "&gt;0")</f>
        <v>4</v>
      </c>
      <c r="G40" s="30"/>
      <c r="H40" s="29"/>
      <c r="I40" s="30"/>
      <c r="J40" s="52">
        <f>SUM(J24:J39)</f>
        <v>0</v>
      </c>
    </row>
    <row r="41" spans="1:10" ht="12.75" customHeight="1">
      <c r="A41" s="31"/>
      <c r="B41" s="60"/>
      <c r="C41" s="31"/>
      <c r="D41" s="31"/>
      <c r="E41" s="31"/>
      <c r="F41" s="31"/>
      <c r="G41" s="31"/>
      <c r="H41" s="31"/>
      <c r="I41" s="31"/>
      <c r="J41" s="136"/>
    </row>
    <row r="42" spans="1:10" ht="12.75" customHeight="1">
      <c r="A42" s="30" t="s">
        <v>229</v>
      </c>
      <c r="B42" s="30" t="s">
        <v>230</v>
      </c>
      <c r="C42" s="30" t="s">
        <v>231</v>
      </c>
      <c r="D42" s="30">
        <v>99</v>
      </c>
      <c r="E42" s="31" t="s">
        <v>149</v>
      </c>
      <c r="F42" s="30">
        <v>16</v>
      </c>
      <c r="G42" s="30" t="s">
        <v>614</v>
      </c>
      <c r="H42" s="31">
        <v>0</v>
      </c>
      <c r="I42" s="31" t="s">
        <v>614</v>
      </c>
      <c r="J42"/>
    </row>
    <row r="43" spans="1:10" ht="12.75" customHeight="1">
      <c r="A43" s="30" t="s">
        <v>229</v>
      </c>
      <c r="B43" s="30" t="s">
        <v>233</v>
      </c>
      <c r="C43" s="30" t="s">
        <v>234</v>
      </c>
      <c r="D43" s="30">
        <v>99</v>
      </c>
      <c r="E43" s="31" t="s">
        <v>149</v>
      </c>
      <c r="F43" s="30">
        <v>1</v>
      </c>
      <c r="G43" s="30" t="s">
        <v>614</v>
      </c>
      <c r="H43" s="31">
        <v>0</v>
      </c>
      <c r="I43" s="31" t="s">
        <v>614</v>
      </c>
      <c r="J43"/>
    </row>
    <row r="44" spans="1:10" ht="12.75" customHeight="1">
      <c r="A44" s="30" t="s">
        <v>229</v>
      </c>
      <c r="B44" s="148" t="s">
        <v>235</v>
      </c>
      <c r="C44" s="148" t="s">
        <v>236</v>
      </c>
      <c r="D44" s="31">
        <v>99</v>
      </c>
      <c r="E44" s="31" t="s">
        <v>149</v>
      </c>
      <c r="F44" s="148">
        <v>0</v>
      </c>
      <c r="G44" s="30" t="s">
        <v>614</v>
      </c>
      <c r="H44" s="31">
        <v>0</v>
      </c>
      <c r="I44" s="31" t="s">
        <v>614</v>
      </c>
      <c r="J44"/>
    </row>
    <row r="45" spans="1:10" ht="12.75" customHeight="1">
      <c r="A45" s="30" t="s">
        <v>229</v>
      </c>
      <c r="B45" s="30" t="s">
        <v>237</v>
      </c>
      <c r="C45" s="30" t="s">
        <v>238</v>
      </c>
      <c r="D45" s="30">
        <v>99</v>
      </c>
      <c r="E45" s="31" t="s">
        <v>149</v>
      </c>
      <c r="F45" s="30">
        <v>8</v>
      </c>
      <c r="G45" s="30" t="s">
        <v>614</v>
      </c>
      <c r="H45" s="31">
        <v>0</v>
      </c>
      <c r="I45" s="31" t="s">
        <v>614</v>
      </c>
      <c r="J45"/>
    </row>
    <row r="46" spans="1:10" ht="12.75" customHeight="1">
      <c r="A46" s="30" t="s">
        <v>229</v>
      </c>
      <c r="B46" s="30" t="s">
        <v>239</v>
      </c>
      <c r="C46" s="30" t="s">
        <v>240</v>
      </c>
      <c r="D46" s="30">
        <v>99</v>
      </c>
      <c r="E46" s="31" t="s">
        <v>149</v>
      </c>
      <c r="F46" s="30">
        <v>2</v>
      </c>
      <c r="G46" s="30" t="s">
        <v>614</v>
      </c>
      <c r="H46" s="31">
        <v>0</v>
      </c>
      <c r="I46" s="31" t="s">
        <v>614</v>
      </c>
      <c r="J46"/>
    </row>
    <row r="47" spans="1:10" ht="12.75" customHeight="1">
      <c r="A47" s="30" t="s">
        <v>229</v>
      </c>
      <c r="B47" s="30" t="s">
        <v>241</v>
      </c>
      <c r="C47" s="30" t="s">
        <v>242</v>
      </c>
      <c r="D47" s="30">
        <v>99</v>
      </c>
      <c r="E47" s="31" t="s">
        <v>149</v>
      </c>
      <c r="F47" s="30">
        <v>12</v>
      </c>
      <c r="G47" s="30" t="s">
        <v>614</v>
      </c>
      <c r="H47" s="31">
        <v>0</v>
      </c>
      <c r="I47" s="31" t="s">
        <v>614</v>
      </c>
      <c r="J47"/>
    </row>
    <row r="48" spans="1:10" ht="12.75" customHeight="1">
      <c r="A48" s="30" t="s">
        <v>229</v>
      </c>
      <c r="B48" s="148" t="s">
        <v>243</v>
      </c>
      <c r="C48" s="148" t="s">
        <v>244</v>
      </c>
      <c r="D48" s="31">
        <v>99</v>
      </c>
      <c r="E48" s="31" t="s">
        <v>149</v>
      </c>
      <c r="F48" s="148">
        <v>0</v>
      </c>
      <c r="G48" s="30" t="s">
        <v>614</v>
      </c>
      <c r="H48" s="31">
        <v>0</v>
      </c>
      <c r="I48" s="31" t="s">
        <v>614</v>
      </c>
      <c r="J48"/>
    </row>
    <row r="49" spans="1:10" ht="12.75" customHeight="1">
      <c r="A49" s="30" t="s">
        <v>229</v>
      </c>
      <c r="B49" s="148" t="s">
        <v>245</v>
      </c>
      <c r="C49" s="148" t="s">
        <v>246</v>
      </c>
      <c r="D49" s="31">
        <v>99</v>
      </c>
      <c r="E49" s="31" t="s">
        <v>149</v>
      </c>
      <c r="F49" s="148">
        <v>0</v>
      </c>
      <c r="G49" s="30" t="s">
        <v>614</v>
      </c>
      <c r="H49" s="31">
        <v>0</v>
      </c>
      <c r="I49" s="31" t="s">
        <v>614</v>
      </c>
      <c r="J49"/>
    </row>
    <row r="50" spans="1:10" ht="12.75" customHeight="1">
      <c r="A50" s="30" t="s">
        <v>229</v>
      </c>
      <c r="B50" s="30" t="s">
        <v>247</v>
      </c>
      <c r="C50" s="30" t="s">
        <v>248</v>
      </c>
      <c r="D50" s="30">
        <v>99</v>
      </c>
      <c r="E50" s="31" t="s">
        <v>149</v>
      </c>
      <c r="F50" s="30">
        <v>1</v>
      </c>
      <c r="G50" s="30" t="s">
        <v>614</v>
      </c>
      <c r="H50" s="31">
        <v>0</v>
      </c>
      <c r="I50" s="31" t="s">
        <v>614</v>
      </c>
      <c r="J50"/>
    </row>
    <row r="51" spans="1:10" ht="12.75" customHeight="1">
      <c r="A51" s="30" t="s">
        <v>229</v>
      </c>
      <c r="B51" s="30" t="s">
        <v>249</v>
      </c>
      <c r="C51" s="30" t="s">
        <v>250</v>
      </c>
      <c r="D51" s="30">
        <v>99</v>
      </c>
      <c r="E51" s="31" t="s">
        <v>149</v>
      </c>
      <c r="F51" s="30">
        <v>1</v>
      </c>
      <c r="G51" s="30" t="s">
        <v>614</v>
      </c>
      <c r="H51" s="31">
        <v>0</v>
      </c>
      <c r="I51" s="31" t="s">
        <v>614</v>
      </c>
      <c r="J51"/>
    </row>
    <row r="52" spans="1:10" ht="12.75" customHeight="1">
      <c r="A52" s="30" t="s">
        <v>229</v>
      </c>
      <c r="B52" s="30" t="s">
        <v>251</v>
      </c>
      <c r="C52" s="30" t="s">
        <v>252</v>
      </c>
      <c r="D52" s="30">
        <v>99</v>
      </c>
      <c r="E52" s="31" t="s">
        <v>149</v>
      </c>
      <c r="F52" s="30">
        <v>2</v>
      </c>
      <c r="G52" s="30" t="s">
        <v>614</v>
      </c>
      <c r="H52" s="31">
        <v>0</v>
      </c>
      <c r="I52" s="31" t="s">
        <v>614</v>
      </c>
      <c r="J52"/>
    </row>
    <row r="53" spans="1:10" ht="12.75" customHeight="1">
      <c r="A53" s="30" t="s">
        <v>229</v>
      </c>
      <c r="B53" s="30" t="s">
        <v>253</v>
      </c>
      <c r="C53" s="30" t="s">
        <v>254</v>
      </c>
      <c r="D53" s="30">
        <v>99</v>
      </c>
      <c r="E53" s="31" t="s">
        <v>149</v>
      </c>
      <c r="F53" s="30">
        <v>1</v>
      </c>
      <c r="G53" s="30" t="s">
        <v>614</v>
      </c>
      <c r="H53" s="31">
        <v>0</v>
      </c>
      <c r="I53" s="31" t="s">
        <v>614</v>
      </c>
      <c r="J53"/>
    </row>
    <row r="54" spans="1:10" ht="12.75" customHeight="1">
      <c r="A54" s="30" t="s">
        <v>229</v>
      </c>
      <c r="B54" s="148" t="s">
        <v>255</v>
      </c>
      <c r="C54" s="148" t="s">
        <v>256</v>
      </c>
      <c r="D54" s="31">
        <v>99</v>
      </c>
      <c r="E54" s="31" t="s">
        <v>149</v>
      </c>
      <c r="F54" s="148">
        <v>0</v>
      </c>
      <c r="G54" s="30" t="s">
        <v>614</v>
      </c>
      <c r="H54" s="31">
        <v>0</v>
      </c>
      <c r="I54" s="31" t="s">
        <v>614</v>
      </c>
      <c r="J54"/>
    </row>
    <row r="55" spans="1:10" ht="12.75" customHeight="1">
      <c r="A55" s="30" t="s">
        <v>229</v>
      </c>
      <c r="B55" s="148" t="s">
        <v>257</v>
      </c>
      <c r="C55" s="148" t="s">
        <v>258</v>
      </c>
      <c r="D55" s="31">
        <v>99</v>
      </c>
      <c r="E55" s="31" t="s">
        <v>149</v>
      </c>
      <c r="F55" s="148">
        <v>0</v>
      </c>
      <c r="G55" s="30" t="s">
        <v>614</v>
      </c>
      <c r="H55" s="31">
        <v>0</v>
      </c>
      <c r="I55" s="31" t="s">
        <v>614</v>
      </c>
      <c r="J55"/>
    </row>
    <row r="56" spans="1:10" ht="12.75" customHeight="1">
      <c r="A56" s="30" t="s">
        <v>229</v>
      </c>
      <c r="B56" s="148" t="s">
        <v>259</v>
      </c>
      <c r="C56" s="148" t="s">
        <v>260</v>
      </c>
      <c r="D56" s="31">
        <v>99</v>
      </c>
      <c r="E56" s="31" t="s">
        <v>149</v>
      </c>
      <c r="F56" s="148">
        <v>0</v>
      </c>
      <c r="G56" s="30" t="s">
        <v>614</v>
      </c>
      <c r="H56" s="31">
        <v>0</v>
      </c>
      <c r="I56" s="31" t="s">
        <v>614</v>
      </c>
      <c r="J56"/>
    </row>
    <row r="57" spans="1:10" ht="12.75" customHeight="1">
      <c r="A57" s="30" t="s">
        <v>229</v>
      </c>
      <c r="B57" s="148" t="s">
        <v>261</v>
      </c>
      <c r="C57" s="148" t="s">
        <v>262</v>
      </c>
      <c r="D57" s="31">
        <v>99</v>
      </c>
      <c r="E57" s="31" t="s">
        <v>149</v>
      </c>
      <c r="F57" s="148">
        <v>0</v>
      </c>
      <c r="G57" s="30" t="s">
        <v>614</v>
      </c>
      <c r="H57" s="31">
        <v>0</v>
      </c>
      <c r="I57" s="31" t="s">
        <v>614</v>
      </c>
      <c r="J57"/>
    </row>
    <row r="58" spans="1:10" ht="12.75" customHeight="1">
      <c r="A58" s="30" t="s">
        <v>229</v>
      </c>
      <c r="B58" s="148" t="s">
        <v>263</v>
      </c>
      <c r="C58" s="148" t="s">
        <v>264</v>
      </c>
      <c r="D58" s="31">
        <v>99</v>
      </c>
      <c r="E58" s="31" t="s">
        <v>149</v>
      </c>
      <c r="F58" s="148">
        <v>0</v>
      </c>
      <c r="G58" s="30" t="s">
        <v>614</v>
      </c>
      <c r="H58" s="31">
        <v>0</v>
      </c>
      <c r="I58" s="31" t="s">
        <v>614</v>
      </c>
      <c r="J58"/>
    </row>
    <row r="59" spans="1:10" ht="12.75" customHeight="1">
      <c r="A59" s="31" t="s">
        <v>229</v>
      </c>
      <c r="B59" s="150" t="s">
        <v>265</v>
      </c>
      <c r="C59" s="148" t="s">
        <v>266</v>
      </c>
      <c r="D59" s="31">
        <v>99</v>
      </c>
      <c r="E59" s="31" t="s">
        <v>149</v>
      </c>
      <c r="F59" s="148">
        <v>0</v>
      </c>
      <c r="G59" s="31" t="s">
        <v>614</v>
      </c>
      <c r="H59" s="31">
        <v>0</v>
      </c>
      <c r="I59" s="31" t="s">
        <v>614</v>
      </c>
      <c r="J59"/>
    </row>
    <row r="60" spans="1:10" ht="12.75" customHeight="1">
      <c r="A60" s="30" t="s">
        <v>229</v>
      </c>
      <c r="B60" s="148" t="s">
        <v>267</v>
      </c>
      <c r="C60" s="148" t="s">
        <v>268</v>
      </c>
      <c r="D60" s="31">
        <v>99</v>
      </c>
      <c r="E60" s="31" t="s">
        <v>149</v>
      </c>
      <c r="F60" s="148">
        <v>0</v>
      </c>
      <c r="G60" s="30" t="s">
        <v>614</v>
      </c>
      <c r="H60" s="31">
        <v>0</v>
      </c>
      <c r="I60" s="31" t="s">
        <v>614</v>
      </c>
      <c r="J60"/>
    </row>
    <row r="61" spans="1:10" ht="12.75" customHeight="1">
      <c r="A61" s="30" t="s">
        <v>229</v>
      </c>
      <c r="B61" s="148" t="s">
        <v>269</v>
      </c>
      <c r="C61" s="148" t="s">
        <v>270</v>
      </c>
      <c r="D61" s="31">
        <v>99</v>
      </c>
      <c r="E61" s="31" t="s">
        <v>149</v>
      </c>
      <c r="F61" s="148">
        <v>0</v>
      </c>
      <c r="G61" s="30" t="s">
        <v>614</v>
      </c>
      <c r="H61" s="31">
        <v>0</v>
      </c>
      <c r="I61" s="31" t="s">
        <v>614</v>
      </c>
      <c r="J61"/>
    </row>
    <row r="62" spans="1:10" ht="12.75" customHeight="1">
      <c r="A62" s="30" t="s">
        <v>229</v>
      </c>
      <c r="B62" s="148" t="s">
        <v>271</v>
      </c>
      <c r="C62" s="148" t="s">
        <v>272</v>
      </c>
      <c r="D62" s="31">
        <v>99</v>
      </c>
      <c r="E62" s="31" t="s">
        <v>149</v>
      </c>
      <c r="F62" s="148">
        <v>0</v>
      </c>
      <c r="G62" s="30" t="s">
        <v>614</v>
      </c>
      <c r="H62" s="31">
        <v>0</v>
      </c>
      <c r="I62" s="31" t="s">
        <v>614</v>
      </c>
      <c r="J62"/>
    </row>
    <row r="63" spans="1:10" ht="12.75" customHeight="1">
      <c r="A63" s="30" t="s">
        <v>229</v>
      </c>
      <c r="B63" s="148" t="s">
        <v>273</v>
      </c>
      <c r="C63" s="148" t="s">
        <v>274</v>
      </c>
      <c r="D63" s="31">
        <v>99</v>
      </c>
      <c r="E63" s="31" t="s">
        <v>149</v>
      </c>
      <c r="F63" s="148">
        <v>0</v>
      </c>
      <c r="G63" s="30" t="s">
        <v>614</v>
      </c>
      <c r="H63" s="31">
        <v>0</v>
      </c>
      <c r="I63" s="31" t="s">
        <v>614</v>
      </c>
      <c r="J63"/>
    </row>
    <row r="64" spans="1:10" ht="12.75" customHeight="1">
      <c r="A64" s="30" t="s">
        <v>229</v>
      </c>
      <c r="B64" s="148" t="s">
        <v>275</v>
      </c>
      <c r="C64" s="148" t="s">
        <v>276</v>
      </c>
      <c r="D64" s="31">
        <v>99</v>
      </c>
      <c r="E64" s="31" t="s">
        <v>149</v>
      </c>
      <c r="F64" s="148">
        <v>0</v>
      </c>
      <c r="G64" s="30" t="s">
        <v>614</v>
      </c>
      <c r="H64" s="31">
        <v>0</v>
      </c>
      <c r="I64" s="31" t="s">
        <v>614</v>
      </c>
      <c r="J64"/>
    </row>
    <row r="65" spans="1:10" ht="12.75" customHeight="1">
      <c r="A65" s="30" t="s">
        <v>229</v>
      </c>
      <c r="B65" s="148" t="s">
        <v>277</v>
      </c>
      <c r="C65" s="148" t="s">
        <v>278</v>
      </c>
      <c r="D65" s="31">
        <v>99</v>
      </c>
      <c r="E65" s="31" t="s">
        <v>149</v>
      </c>
      <c r="F65" s="148">
        <v>0</v>
      </c>
      <c r="G65" s="30" t="s">
        <v>614</v>
      </c>
      <c r="H65" s="31">
        <v>0</v>
      </c>
      <c r="I65" s="31" t="s">
        <v>614</v>
      </c>
      <c r="J65"/>
    </row>
    <row r="66" spans="1:10" ht="12.75" customHeight="1">
      <c r="A66" s="30" t="s">
        <v>229</v>
      </c>
      <c r="B66" s="148" t="s">
        <v>279</v>
      </c>
      <c r="C66" s="148" t="s">
        <v>280</v>
      </c>
      <c r="D66" s="31">
        <v>99</v>
      </c>
      <c r="E66" s="31" t="s">
        <v>149</v>
      </c>
      <c r="F66" s="148">
        <v>0</v>
      </c>
      <c r="G66" s="30" t="s">
        <v>614</v>
      </c>
      <c r="H66" s="31">
        <v>0</v>
      </c>
      <c r="I66" s="31" t="s">
        <v>614</v>
      </c>
      <c r="J66"/>
    </row>
    <row r="67" spans="1:10" ht="12.75" customHeight="1">
      <c r="A67" s="30" t="s">
        <v>229</v>
      </c>
      <c r="B67" s="148" t="s">
        <v>281</v>
      </c>
      <c r="C67" s="148" t="s">
        <v>282</v>
      </c>
      <c r="D67" s="31">
        <v>99</v>
      </c>
      <c r="E67" s="31" t="s">
        <v>149</v>
      </c>
      <c r="F67" s="148">
        <v>0</v>
      </c>
      <c r="G67" s="30" t="s">
        <v>614</v>
      </c>
      <c r="H67" s="31">
        <v>0</v>
      </c>
      <c r="I67" s="31" t="s">
        <v>614</v>
      </c>
      <c r="J67"/>
    </row>
    <row r="68" spans="1:10" ht="12.75" customHeight="1">
      <c r="A68" s="30" t="s">
        <v>229</v>
      </c>
      <c r="B68" s="148" t="s">
        <v>283</v>
      </c>
      <c r="C68" s="148" t="s">
        <v>284</v>
      </c>
      <c r="D68" s="31">
        <v>99</v>
      </c>
      <c r="E68" s="31" t="s">
        <v>149</v>
      </c>
      <c r="F68" s="148">
        <v>0</v>
      </c>
      <c r="G68" s="30" t="s">
        <v>614</v>
      </c>
      <c r="H68" s="31">
        <v>0</v>
      </c>
      <c r="I68" s="31" t="s">
        <v>614</v>
      </c>
      <c r="J68"/>
    </row>
    <row r="69" spans="1:10" ht="12.75" customHeight="1">
      <c r="A69" s="30" t="s">
        <v>229</v>
      </c>
      <c r="B69" s="148" t="s">
        <v>285</v>
      </c>
      <c r="C69" s="148" t="s">
        <v>286</v>
      </c>
      <c r="D69" s="31">
        <v>99</v>
      </c>
      <c r="E69" s="31" t="s">
        <v>149</v>
      </c>
      <c r="F69" s="148">
        <v>0</v>
      </c>
      <c r="G69" s="30" t="s">
        <v>614</v>
      </c>
      <c r="H69" s="31">
        <v>0</v>
      </c>
      <c r="I69" s="31" t="s">
        <v>614</v>
      </c>
      <c r="J69"/>
    </row>
    <row r="70" spans="1:10" ht="12.75" customHeight="1">
      <c r="A70" s="30" t="s">
        <v>229</v>
      </c>
      <c r="B70" s="148" t="s">
        <v>287</v>
      </c>
      <c r="C70" s="148" t="s">
        <v>288</v>
      </c>
      <c r="D70" s="31">
        <v>99</v>
      </c>
      <c r="E70" s="31" t="s">
        <v>149</v>
      </c>
      <c r="F70" s="148">
        <v>0</v>
      </c>
      <c r="G70" s="30" t="s">
        <v>614</v>
      </c>
      <c r="H70" s="31">
        <v>0</v>
      </c>
      <c r="I70" s="31" t="s">
        <v>614</v>
      </c>
      <c r="J70" s="31"/>
    </row>
    <row r="71" spans="1:10" ht="12.75" customHeight="1">
      <c r="A71" s="30" t="s">
        <v>229</v>
      </c>
      <c r="B71" s="30" t="s">
        <v>289</v>
      </c>
      <c r="C71" s="30" t="s">
        <v>290</v>
      </c>
      <c r="D71" s="30">
        <v>99</v>
      </c>
      <c r="E71" s="31" t="s">
        <v>149</v>
      </c>
      <c r="F71" s="30">
        <v>1</v>
      </c>
      <c r="G71" s="30" t="s">
        <v>614</v>
      </c>
      <c r="H71" s="31">
        <v>0</v>
      </c>
      <c r="I71" s="31" t="s">
        <v>614</v>
      </c>
      <c r="J71"/>
    </row>
    <row r="72" spans="1:10" ht="12.75" customHeight="1">
      <c r="A72" s="30" t="s">
        <v>229</v>
      </c>
      <c r="B72" s="148" t="s">
        <v>291</v>
      </c>
      <c r="C72" s="148" t="s">
        <v>292</v>
      </c>
      <c r="D72" s="31">
        <v>99</v>
      </c>
      <c r="E72" s="31" t="s">
        <v>149</v>
      </c>
      <c r="F72" s="148">
        <v>0</v>
      </c>
      <c r="G72" s="30" t="s">
        <v>614</v>
      </c>
      <c r="H72" s="31">
        <v>0</v>
      </c>
      <c r="I72" s="31" t="s">
        <v>614</v>
      </c>
      <c r="J72"/>
    </row>
    <row r="73" spans="1:10" ht="12.75" customHeight="1">
      <c r="A73" s="30" t="s">
        <v>229</v>
      </c>
      <c r="B73" s="148" t="s">
        <v>293</v>
      </c>
      <c r="C73" s="148" t="s">
        <v>294</v>
      </c>
      <c r="D73" s="31">
        <v>99</v>
      </c>
      <c r="E73" s="31" t="s">
        <v>149</v>
      </c>
      <c r="F73" s="148">
        <v>0</v>
      </c>
      <c r="G73" s="30" t="s">
        <v>614</v>
      </c>
      <c r="H73" s="31">
        <v>0</v>
      </c>
      <c r="I73" s="31" t="s">
        <v>614</v>
      </c>
      <c r="J73"/>
    </row>
    <row r="74" spans="1:10" ht="12.75" customHeight="1">
      <c r="A74" s="30" t="s">
        <v>229</v>
      </c>
      <c r="B74" s="148" t="s">
        <v>295</v>
      </c>
      <c r="C74" s="148" t="s">
        <v>296</v>
      </c>
      <c r="D74" s="31">
        <v>99</v>
      </c>
      <c r="E74" s="31" t="s">
        <v>149</v>
      </c>
      <c r="F74" s="148">
        <v>0</v>
      </c>
      <c r="G74" s="30" t="s">
        <v>614</v>
      </c>
      <c r="H74" s="31">
        <v>0</v>
      </c>
      <c r="I74" s="31" t="s">
        <v>614</v>
      </c>
      <c r="J74"/>
    </row>
    <row r="75" spans="1:10" ht="12.75" customHeight="1">
      <c r="A75" s="30" t="s">
        <v>229</v>
      </c>
      <c r="B75" s="148" t="s">
        <v>297</v>
      </c>
      <c r="C75" s="148" t="s">
        <v>298</v>
      </c>
      <c r="D75" s="31">
        <v>99</v>
      </c>
      <c r="E75" s="31" t="s">
        <v>149</v>
      </c>
      <c r="F75" s="148">
        <v>0</v>
      </c>
      <c r="G75" s="30" t="s">
        <v>614</v>
      </c>
      <c r="H75" s="31">
        <v>0</v>
      </c>
      <c r="I75" s="31" t="s">
        <v>614</v>
      </c>
      <c r="J75"/>
    </row>
    <row r="76" spans="1:10" ht="12.75" customHeight="1">
      <c r="A76" s="30" t="s">
        <v>229</v>
      </c>
      <c r="B76" s="148" t="s">
        <v>299</v>
      </c>
      <c r="C76" s="148" t="s">
        <v>300</v>
      </c>
      <c r="D76" s="31">
        <v>99</v>
      </c>
      <c r="E76" s="31" t="s">
        <v>149</v>
      </c>
      <c r="F76" s="148">
        <v>0</v>
      </c>
      <c r="G76" s="30" t="s">
        <v>614</v>
      </c>
      <c r="H76" s="31">
        <v>0</v>
      </c>
      <c r="I76" s="31" t="s">
        <v>614</v>
      </c>
      <c r="J76"/>
    </row>
    <row r="77" spans="1:10" ht="12.75" customHeight="1">
      <c r="A77" s="30" t="s">
        <v>229</v>
      </c>
      <c r="B77" s="31" t="s">
        <v>301</v>
      </c>
      <c r="C77" s="31" t="s">
        <v>302</v>
      </c>
      <c r="D77" s="30">
        <v>99</v>
      </c>
      <c r="E77" s="31" t="s">
        <v>149</v>
      </c>
      <c r="F77" s="30">
        <v>2</v>
      </c>
      <c r="G77" s="30" t="s">
        <v>614</v>
      </c>
      <c r="H77" s="31">
        <v>0</v>
      </c>
      <c r="I77" s="31" t="s">
        <v>614</v>
      </c>
      <c r="J77"/>
    </row>
    <row r="78" spans="1:10" ht="12.75" customHeight="1">
      <c r="A78" s="30" t="s">
        <v>229</v>
      </c>
      <c r="B78" s="30" t="s">
        <v>303</v>
      </c>
      <c r="C78" s="30" t="s">
        <v>304</v>
      </c>
      <c r="D78" s="30">
        <v>99</v>
      </c>
      <c r="E78" s="31" t="s">
        <v>149</v>
      </c>
      <c r="F78" s="30">
        <v>2</v>
      </c>
      <c r="G78" s="30" t="s">
        <v>614</v>
      </c>
      <c r="H78" s="31">
        <v>0</v>
      </c>
      <c r="I78" s="31" t="s">
        <v>614</v>
      </c>
      <c r="J78"/>
    </row>
    <row r="79" spans="1:10" ht="12.75" customHeight="1">
      <c r="A79" s="30" t="s">
        <v>229</v>
      </c>
      <c r="B79" s="148" t="s">
        <v>305</v>
      </c>
      <c r="C79" s="148" t="s">
        <v>306</v>
      </c>
      <c r="D79" s="31">
        <v>99</v>
      </c>
      <c r="E79" s="31" t="s">
        <v>149</v>
      </c>
      <c r="F79" s="148">
        <v>0</v>
      </c>
      <c r="G79" s="30" t="s">
        <v>614</v>
      </c>
      <c r="H79" s="31">
        <v>0</v>
      </c>
      <c r="I79" s="31" t="s">
        <v>614</v>
      </c>
      <c r="J79"/>
    </row>
    <row r="80" spans="1:10" ht="12.75" customHeight="1">
      <c r="A80" s="30" t="s">
        <v>229</v>
      </c>
      <c r="B80" s="148" t="s">
        <v>307</v>
      </c>
      <c r="C80" s="148" t="s">
        <v>308</v>
      </c>
      <c r="D80" s="31">
        <v>99</v>
      </c>
      <c r="E80" s="31" t="s">
        <v>149</v>
      </c>
      <c r="F80" s="148">
        <v>0</v>
      </c>
      <c r="G80" s="30" t="s">
        <v>614</v>
      </c>
      <c r="H80" s="31">
        <v>0</v>
      </c>
      <c r="I80" s="31" t="s">
        <v>614</v>
      </c>
      <c r="J80"/>
    </row>
    <row r="81" spans="1:10" ht="12.75" customHeight="1">
      <c r="A81" s="30" t="s">
        <v>229</v>
      </c>
      <c r="B81" s="148" t="s">
        <v>309</v>
      </c>
      <c r="C81" s="148" t="s">
        <v>310</v>
      </c>
      <c r="D81" s="31">
        <v>99</v>
      </c>
      <c r="E81" s="31" t="s">
        <v>149</v>
      </c>
      <c r="F81" s="148">
        <v>0</v>
      </c>
      <c r="G81" s="30" t="s">
        <v>614</v>
      </c>
      <c r="H81" s="31">
        <v>0</v>
      </c>
      <c r="I81" s="31" t="s">
        <v>614</v>
      </c>
      <c r="J81"/>
    </row>
    <row r="82" spans="1:10" ht="12.75" customHeight="1">
      <c r="A82" s="30" t="s">
        <v>229</v>
      </c>
      <c r="B82" s="148" t="s">
        <v>311</v>
      </c>
      <c r="C82" s="148" t="s">
        <v>312</v>
      </c>
      <c r="D82" s="31">
        <v>99</v>
      </c>
      <c r="E82" s="31" t="s">
        <v>149</v>
      </c>
      <c r="F82" s="148">
        <v>0</v>
      </c>
      <c r="G82" s="30" t="s">
        <v>614</v>
      </c>
      <c r="H82" s="31">
        <v>0</v>
      </c>
      <c r="I82" s="31" t="s">
        <v>614</v>
      </c>
      <c r="J82"/>
    </row>
    <row r="83" spans="1:10" ht="12.75" customHeight="1">
      <c r="A83" s="30" t="s">
        <v>229</v>
      </c>
      <c r="B83" s="148" t="s">
        <v>313</v>
      </c>
      <c r="C83" s="148" t="s">
        <v>314</v>
      </c>
      <c r="D83" s="31">
        <v>99</v>
      </c>
      <c r="E83" s="31" t="s">
        <v>149</v>
      </c>
      <c r="F83" s="148">
        <v>0</v>
      </c>
      <c r="G83" s="30" t="s">
        <v>614</v>
      </c>
      <c r="H83" s="31">
        <v>0</v>
      </c>
      <c r="I83" s="31" t="s">
        <v>614</v>
      </c>
      <c r="J83"/>
    </row>
    <row r="84" spans="1:10" ht="12.75" customHeight="1">
      <c r="A84" s="30" t="s">
        <v>229</v>
      </c>
      <c r="B84" s="148" t="s">
        <v>315</v>
      </c>
      <c r="C84" s="148" t="s">
        <v>316</v>
      </c>
      <c r="D84" s="31">
        <v>99</v>
      </c>
      <c r="E84" s="31" t="s">
        <v>149</v>
      </c>
      <c r="F84" s="148">
        <v>0</v>
      </c>
      <c r="G84" s="30" t="s">
        <v>614</v>
      </c>
      <c r="H84" s="31">
        <v>0</v>
      </c>
      <c r="I84" s="31" t="s">
        <v>614</v>
      </c>
      <c r="J84"/>
    </row>
    <row r="85" spans="1:10" ht="12.75" customHeight="1">
      <c r="A85" s="30" t="s">
        <v>229</v>
      </c>
      <c r="B85" s="148" t="s">
        <v>317</v>
      </c>
      <c r="C85" s="148" t="s">
        <v>318</v>
      </c>
      <c r="D85" s="31">
        <v>99</v>
      </c>
      <c r="E85" s="31" t="s">
        <v>149</v>
      </c>
      <c r="F85" s="148">
        <v>0</v>
      </c>
      <c r="G85" s="30" t="s">
        <v>614</v>
      </c>
      <c r="H85" s="31">
        <v>0</v>
      </c>
      <c r="I85" s="31" t="s">
        <v>614</v>
      </c>
      <c r="J85"/>
    </row>
    <row r="86" spans="1:10" ht="12.75" customHeight="1">
      <c r="A86" s="30" t="s">
        <v>229</v>
      </c>
      <c r="B86" s="148" t="s">
        <v>319</v>
      </c>
      <c r="C86" s="148" t="s">
        <v>320</v>
      </c>
      <c r="D86" s="31">
        <v>99</v>
      </c>
      <c r="E86" s="31" t="s">
        <v>149</v>
      </c>
      <c r="F86" s="148">
        <v>0</v>
      </c>
      <c r="G86" s="30" t="s">
        <v>614</v>
      </c>
      <c r="H86" s="31">
        <v>0</v>
      </c>
      <c r="I86" s="31" t="s">
        <v>614</v>
      </c>
      <c r="J86"/>
    </row>
    <row r="87" spans="1:10" ht="12.75" customHeight="1">
      <c r="A87" s="30" t="s">
        <v>229</v>
      </c>
      <c r="B87" s="148" t="s">
        <v>321</v>
      </c>
      <c r="C87" s="148" t="s">
        <v>322</v>
      </c>
      <c r="D87" s="31">
        <v>99</v>
      </c>
      <c r="E87" s="31" t="s">
        <v>149</v>
      </c>
      <c r="F87" s="148">
        <v>0</v>
      </c>
      <c r="G87" s="30" t="s">
        <v>614</v>
      </c>
      <c r="H87" s="31">
        <v>0</v>
      </c>
      <c r="I87" s="31" t="s">
        <v>614</v>
      </c>
      <c r="J87"/>
    </row>
    <row r="88" spans="1:10" ht="12.75" customHeight="1">
      <c r="A88" s="30" t="s">
        <v>229</v>
      </c>
      <c r="B88" s="148" t="s">
        <v>323</v>
      </c>
      <c r="C88" s="148" t="s">
        <v>324</v>
      </c>
      <c r="D88" s="31">
        <v>99</v>
      </c>
      <c r="E88" s="31" t="s">
        <v>149</v>
      </c>
      <c r="F88" s="148">
        <v>0</v>
      </c>
      <c r="G88" s="30" t="s">
        <v>614</v>
      </c>
      <c r="H88" s="31">
        <v>0</v>
      </c>
      <c r="I88" s="31" t="s">
        <v>614</v>
      </c>
      <c r="J88"/>
    </row>
    <row r="89" spans="1:10" ht="12.75" customHeight="1">
      <c r="A89" s="30" t="s">
        <v>229</v>
      </c>
      <c r="B89" s="148" t="s">
        <v>325</v>
      </c>
      <c r="C89" s="148" t="s">
        <v>326</v>
      </c>
      <c r="D89" s="31">
        <v>99</v>
      </c>
      <c r="E89" s="31" t="s">
        <v>149</v>
      </c>
      <c r="F89" s="148">
        <v>0</v>
      </c>
      <c r="G89" s="30" t="s">
        <v>614</v>
      </c>
      <c r="H89" s="31">
        <v>0</v>
      </c>
      <c r="I89" s="31" t="s">
        <v>614</v>
      </c>
      <c r="J89"/>
    </row>
    <row r="90" spans="1:10" ht="12.75" customHeight="1">
      <c r="A90" s="30" t="s">
        <v>229</v>
      </c>
      <c r="B90" s="148" t="s">
        <v>327</v>
      </c>
      <c r="C90" s="148" t="s">
        <v>328</v>
      </c>
      <c r="D90" s="31">
        <v>99</v>
      </c>
      <c r="E90" s="31" t="s">
        <v>149</v>
      </c>
      <c r="F90" s="148">
        <v>0</v>
      </c>
      <c r="G90" s="30" t="s">
        <v>614</v>
      </c>
      <c r="H90" s="31">
        <v>0</v>
      </c>
      <c r="I90" s="31" t="s">
        <v>614</v>
      </c>
      <c r="J90"/>
    </row>
    <row r="91" spans="1:10" ht="12.75" customHeight="1">
      <c r="A91" s="30" t="s">
        <v>229</v>
      </c>
      <c r="B91" s="148" t="s">
        <v>329</v>
      </c>
      <c r="C91" s="148" t="s">
        <v>330</v>
      </c>
      <c r="D91" s="31">
        <v>99</v>
      </c>
      <c r="E91" s="31" t="s">
        <v>149</v>
      </c>
      <c r="F91" s="148">
        <v>0</v>
      </c>
      <c r="G91" s="30" t="s">
        <v>614</v>
      </c>
      <c r="H91" s="31">
        <v>0</v>
      </c>
      <c r="I91" s="31" t="s">
        <v>614</v>
      </c>
      <c r="J91"/>
    </row>
    <row r="92" spans="1:10" ht="12.75" customHeight="1">
      <c r="A92" s="30" t="s">
        <v>229</v>
      </c>
      <c r="B92" s="148" t="s">
        <v>331</v>
      </c>
      <c r="C92" s="148" t="s">
        <v>332</v>
      </c>
      <c r="D92" s="31">
        <v>99</v>
      </c>
      <c r="E92" s="31" t="s">
        <v>149</v>
      </c>
      <c r="F92" s="148">
        <v>0</v>
      </c>
      <c r="G92" s="30" t="s">
        <v>614</v>
      </c>
      <c r="H92" s="31">
        <v>0</v>
      </c>
      <c r="I92" s="31" t="s">
        <v>614</v>
      </c>
      <c r="J92"/>
    </row>
    <row r="93" spans="1:10" ht="12.75" customHeight="1">
      <c r="A93" s="30" t="s">
        <v>229</v>
      </c>
      <c r="B93" s="148" t="s">
        <v>333</v>
      </c>
      <c r="C93" s="148" t="s">
        <v>334</v>
      </c>
      <c r="D93" s="31">
        <v>99</v>
      </c>
      <c r="E93" s="31" t="s">
        <v>149</v>
      </c>
      <c r="F93" s="148">
        <v>0</v>
      </c>
      <c r="G93" s="30" t="s">
        <v>614</v>
      </c>
      <c r="H93" s="31">
        <v>0</v>
      </c>
      <c r="I93" s="31" t="s">
        <v>614</v>
      </c>
      <c r="J93"/>
    </row>
    <row r="94" spans="1:10" ht="12.75" customHeight="1">
      <c r="A94" s="30" t="s">
        <v>229</v>
      </c>
      <c r="B94" s="148" t="s">
        <v>335</v>
      </c>
      <c r="C94" s="148" t="s">
        <v>336</v>
      </c>
      <c r="D94" s="31">
        <v>99</v>
      </c>
      <c r="E94" s="31" t="s">
        <v>149</v>
      </c>
      <c r="F94" s="148">
        <v>0</v>
      </c>
      <c r="G94" s="30" t="s">
        <v>614</v>
      </c>
      <c r="H94" s="31">
        <v>0</v>
      </c>
      <c r="I94" s="31" t="s">
        <v>614</v>
      </c>
      <c r="J94"/>
    </row>
    <row r="95" spans="1:10" ht="12.75" customHeight="1">
      <c r="A95" s="30" t="s">
        <v>229</v>
      </c>
      <c r="B95" s="148" t="s">
        <v>337</v>
      </c>
      <c r="C95" s="148" t="s">
        <v>338</v>
      </c>
      <c r="D95" s="31">
        <v>99</v>
      </c>
      <c r="E95" s="31" t="s">
        <v>149</v>
      </c>
      <c r="F95" s="148">
        <v>0</v>
      </c>
      <c r="G95" s="30" t="s">
        <v>614</v>
      </c>
      <c r="H95" s="31">
        <v>0</v>
      </c>
      <c r="I95" s="31" t="s">
        <v>614</v>
      </c>
      <c r="J95"/>
    </row>
    <row r="96" spans="1:10" ht="12.75" customHeight="1">
      <c r="A96" s="30" t="s">
        <v>229</v>
      </c>
      <c r="B96" s="148" t="s">
        <v>339</v>
      </c>
      <c r="C96" s="148" t="s">
        <v>340</v>
      </c>
      <c r="D96" s="31">
        <v>99</v>
      </c>
      <c r="E96" s="31" t="s">
        <v>149</v>
      </c>
      <c r="F96" s="148">
        <v>0</v>
      </c>
      <c r="G96" s="30" t="s">
        <v>614</v>
      </c>
      <c r="H96" s="31">
        <v>0</v>
      </c>
      <c r="I96" s="31" t="s">
        <v>614</v>
      </c>
      <c r="J96"/>
    </row>
    <row r="97" spans="1:10" ht="12.75" customHeight="1">
      <c r="A97" s="30" t="s">
        <v>229</v>
      </c>
      <c r="B97" s="148" t="s">
        <v>341</v>
      </c>
      <c r="C97" s="148" t="s">
        <v>342</v>
      </c>
      <c r="D97" s="31">
        <v>99</v>
      </c>
      <c r="E97" s="31" t="s">
        <v>149</v>
      </c>
      <c r="F97" s="148">
        <v>0</v>
      </c>
      <c r="G97" s="30" t="s">
        <v>614</v>
      </c>
      <c r="H97" s="31">
        <v>0</v>
      </c>
      <c r="I97" s="31" t="s">
        <v>614</v>
      </c>
      <c r="J97"/>
    </row>
    <row r="98" spans="1:10" ht="12.75" customHeight="1">
      <c r="A98" s="30" t="s">
        <v>229</v>
      </c>
      <c r="B98" s="148" t="s">
        <v>343</v>
      </c>
      <c r="C98" s="148" t="s">
        <v>344</v>
      </c>
      <c r="D98" s="31">
        <v>99</v>
      </c>
      <c r="E98" s="31" t="s">
        <v>149</v>
      </c>
      <c r="F98" s="148">
        <v>0</v>
      </c>
      <c r="G98" s="30" t="s">
        <v>614</v>
      </c>
      <c r="H98" s="31">
        <v>0</v>
      </c>
      <c r="I98" s="31" t="s">
        <v>614</v>
      </c>
      <c r="J98"/>
    </row>
    <row r="99" spans="1:10" ht="12.75" customHeight="1">
      <c r="A99" s="30" t="s">
        <v>229</v>
      </c>
      <c r="B99" s="148" t="s">
        <v>345</v>
      </c>
      <c r="C99" s="148" t="s">
        <v>346</v>
      </c>
      <c r="D99" s="31">
        <v>99</v>
      </c>
      <c r="E99" s="31" t="s">
        <v>149</v>
      </c>
      <c r="F99" s="148">
        <v>0</v>
      </c>
      <c r="G99" s="30" t="s">
        <v>614</v>
      </c>
      <c r="H99" s="31">
        <v>0</v>
      </c>
      <c r="I99" s="31" t="s">
        <v>614</v>
      </c>
      <c r="J99"/>
    </row>
    <row r="100" spans="1:10" ht="12.75" customHeight="1">
      <c r="A100" s="30" t="s">
        <v>229</v>
      </c>
      <c r="B100" s="148" t="s">
        <v>347</v>
      </c>
      <c r="C100" s="148" t="s">
        <v>348</v>
      </c>
      <c r="D100" s="31">
        <v>99</v>
      </c>
      <c r="E100" s="31" t="s">
        <v>149</v>
      </c>
      <c r="F100" s="148">
        <v>0</v>
      </c>
      <c r="G100" s="30" t="s">
        <v>614</v>
      </c>
      <c r="H100" s="31">
        <v>0</v>
      </c>
      <c r="I100" s="31" t="s">
        <v>614</v>
      </c>
      <c r="J100"/>
    </row>
    <row r="101" spans="1:10" ht="12.75" customHeight="1">
      <c r="A101" s="30" t="s">
        <v>229</v>
      </c>
      <c r="B101" s="148" t="s">
        <v>349</v>
      </c>
      <c r="C101" s="148" t="s">
        <v>350</v>
      </c>
      <c r="D101" s="31">
        <v>99</v>
      </c>
      <c r="E101" s="31" t="s">
        <v>149</v>
      </c>
      <c r="F101" s="148">
        <v>0</v>
      </c>
      <c r="G101" s="30" t="s">
        <v>614</v>
      </c>
      <c r="H101" s="31">
        <v>0</v>
      </c>
      <c r="I101" s="31" t="s">
        <v>614</v>
      </c>
      <c r="J101"/>
    </row>
    <row r="102" spans="1:10" ht="12.75" customHeight="1">
      <c r="A102" s="30" t="s">
        <v>229</v>
      </c>
      <c r="B102" s="148" t="s">
        <v>351</v>
      </c>
      <c r="C102" s="148" t="s">
        <v>352</v>
      </c>
      <c r="D102" s="31">
        <v>99</v>
      </c>
      <c r="E102" s="31" t="s">
        <v>149</v>
      </c>
      <c r="F102" s="148">
        <v>0</v>
      </c>
      <c r="G102" s="30" t="s">
        <v>614</v>
      </c>
      <c r="H102" s="31">
        <v>0</v>
      </c>
      <c r="I102" s="31" t="s">
        <v>614</v>
      </c>
      <c r="J102"/>
    </row>
    <row r="103" spans="1:10" ht="12.75" customHeight="1">
      <c r="A103" s="30" t="s">
        <v>229</v>
      </c>
      <c r="B103" s="148" t="s">
        <v>353</v>
      </c>
      <c r="C103" s="148" t="s">
        <v>354</v>
      </c>
      <c r="D103" s="31">
        <v>99</v>
      </c>
      <c r="E103" s="31" t="s">
        <v>149</v>
      </c>
      <c r="F103" s="148">
        <v>0</v>
      </c>
      <c r="G103" s="30" t="s">
        <v>614</v>
      </c>
      <c r="H103" s="31">
        <v>0</v>
      </c>
      <c r="I103" s="31" t="s">
        <v>614</v>
      </c>
      <c r="J103"/>
    </row>
    <row r="104" spans="1:10" ht="12.75" customHeight="1">
      <c r="A104" s="30" t="s">
        <v>229</v>
      </c>
      <c r="B104" s="148" t="s">
        <v>355</v>
      </c>
      <c r="C104" s="148" t="s">
        <v>356</v>
      </c>
      <c r="D104" s="31">
        <v>99</v>
      </c>
      <c r="E104" s="31" t="s">
        <v>149</v>
      </c>
      <c r="F104" s="148">
        <v>0</v>
      </c>
      <c r="G104" s="30" t="s">
        <v>614</v>
      </c>
      <c r="H104" s="31">
        <v>0</v>
      </c>
      <c r="I104" s="31" t="s">
        <v>614</v>
      </c>
      <c r="J104"/>
    </row>
    <row r="105" spans="1:10" ht="12.75" customHeight="1">
      <c r="A105" s="30" t="s">
        <v>229</v>
      </c>
      <c r="B105" s="148" t="s">
        <v>357</v>
      </c>
      <c r="C105" s="148" t="s">
        <v>358</v>
      </c>
      <c r="D105" s="31">
        <v>99</v>
      </c>
      <c r="E105" s="31" t="s">
        <v>149</v>
      </c>
      <c r="F105" s="148">
        <v>0</v>
      </c>
      <c r="G105" s="30" t="s">
        <v>614</v>
      </c>
      <c r="H105" s="31">
        <v>0</v>
      </c>
      <c r="I105" s="31" t="s">
        <v>614</v>
      </c>
      <c r="J105"/>
    </row>
    <row r="106" spans="1:10" ht="12.75" customHeight="1">
      <c r="A106" s="30" t="s">
        <v>229</v>
      </c>
      <c r="B106" s="30" t="s">
        <v>359</v>
      </c>
      <c r="C106" s="30" t="s">
        <v>360</v>
      </c>
      <c r="D106" s="30">
        <v>99</v>
      </c>
      <c r="E106" s="31" t="s">
        <v>149</v>
      </c>
      <c r="F106" s="30">
        <v>2</v>
      </c>
      <c r="G106" s="30" t="s">
        <v>614</v>
      </c>
      <c r="H106" s="31">
        <v>0</v>
      </c>
      <c r="I106" s="31" t="s">
        <v>614</v>
      </c>
      <c r="J106"/>
    </row>
    <row r="107" spans="1:10" ht="12.75" customHeight="1">
      <c r="A107" s="30" t="s">
        <v>229</v>
      </c>
      <c r="B107" s="30" t="s">
        <v>361</v>
      </c>
      <c r="C107" s="30" t="s">
        <v>362</v>
      </c>
      <c r="D107" s="30">
        <v>99</v>
      </c>
      <c r="E107" s="31" t="s">
        <v>149</v>
      </c>
      <c r="F107" s="30">
        <v>2</v>
      </c>
      <c r="G107" s="30" t="s">
        <v>614</v>
      </c>
      <c r="H107" s="31">
        <v>0</v>
      </c>
      <c r="I107" s="31" t="s">
        <v>614</v>
      </c>
      <c r="J107"/>
    </row>
    <row r="108" spans="1:10" ht="12.75" customHeight="1">
      <c r="A108" s="30" t="s">
        <v>229</v>
      </c>
      <c r="B108" s="148" t="s">
        <v>363</v>
      </c>
      <c r="C108" s="148" t="s">
        <v>364</v>
      </c>
      <c r="D108" s="31">
        <v>99</v>
      </c>
      <c r="E108" s="31" t="s">
        <v>149</v>
      </c>
      <c r="F108" s="148">
        <v>0</v>
      </c>
      <c r="G108" s="30" t="s">
        <v>614</v>
      </c>
      <c r="H108" s="31">
        <v>0</v>
      </c>
      <c r="I108" s="31" t="s">
        <v>614</v>
      </c>
      <c r="J108"/>
    </row>
    <row r="109" spans="1:10" ht="12.75" customHeight="1">
      <c r="A109" s="30" t="s">
        <v>229</v>
      </c>
      <c r="B109" s="148" t="s">
        <v>365</v>
      </c>
      <c r="C109" s="148" t="s">
        <v>366</v>
      </c>
      <c r="D109" s="31">
        <v>99</v>
      </c>
      <c r="E109" s="31" t="s">
        <v>149</v>
      </c>
      <c r="F109" s="148">
        <v>0</v>
      </c>
      <c r="G109" s="30" t="s">
        <v>614</v>
      </c>
      <c r="H109" s="31">
        <v>0</v>
      </c>
      <c r="I109" s="31" t="s">
        <v>614</v>
      </c>
      <c r="J109"/>
    </row>
    <row r="110" spans="1:10" ht="12.75" customHeight="1">
      <c r="A110" s="30" t="s">
        <v>229</v>
      </c>
      <c r="B110" s="30" t="s">
        <v>367</v>
      </c>
      <c r="C110" s="30" t="s">
        <v>368</v>
      </c>
      <c r="D110" s="30">
        <v>99</v>
      </c>
      <c r="E110" s="31" t="s">
        <v>149</v>
      </c>
      <c r="F110" s="30">
        <v>1</v>
      </c>
      <c r="G110" s="30" t="s">
        <v>614</v>
      </c>
      <c r="H110" s="31">
        <v>0</v>
      </c>
      <c r="I110" s="31" t="s">
        <v>614</v>
      </c>
      <c r="J110"/>
    </row>
    <row r="111" spans="1:10" ht="12.75" customHeight="1">
      <c r="A111" s="30" t="s">
        <v>229</v>
      </c>
      <c r="B111" s="30" t="s">
        <v>369</v>
      </c>
      <c r="C111" s="30" t="s">
        <v>370</v>
      </c>
      <c r="D111" s="30">
        <v>99</v>
      </c>
      <c r="E111" s="31" t="s">
        <v>149</v>
      </c>
      <c r="F111" s="30">
        <v>1</v>
      </c>
      <c r="G111" s="30" t="s">
        <v>614</v>
      </c>
      <c r="H111" s="31">
        <v>0</v>
      </c>
      <c r="I111" s="31" t="s">
        <v>614</v>
      </c>
      <c r="J111"/>
    </row>
    <row r="112" spans="1:10" ht="12.75" customHeight="1">
      <c r="A112" s="30" t="s">
        <v>229</v>
      </c>
      <c r="B112" s="148" t="s">
        <v>371</v>
      </c>
      <c r="C112" s="148" t="s">
        <v>372</v>
      </c>
      <c r="D112" s="31">
        <v>99</v>
      </c>
      <c r="E112" s="31" t="s">
        <v>149</v>
      </c>
      <c r="F112" s="148">
        <v>0</v>
      </c>
      <c r="G112" s="30" t="s">
        <v>614</v>
      </c>
      <c r="H112" s="31">
        <v>0</v>
      </c>
      <c r="I112" s="31" t="s">
        <v>614</v>
      </c>
      <c r="J112"/>
    </row>
    <row r="113" spans="1:10" ht="12.75" customHeight="1">
      <c r="A113" s="30" t="s">
        <v>229</v>
      </c>
      <c r="B113" s="30" t="s">
        <v>373</v>
      </c>
      <c r="C113" s="30" t="s">
        <v>374</v>
      </c>
      <c r="D113" s="30">
        <v>99</v>
      </c>
      <c r="E113" s="31" t="s">
        <v>149</v>
      </c>
      <c r="F113" s="30">
        <v>12</v>
      </c>
      <c r="G113" s="30" t="s">
        <v>614</v>
      </c>
      <c r="H113" s="31">
        <v>0</v>
      </c>
      <c r="I113" s="31" t="s">
        <v>614</v>
      </c>
      <c r="J113"/>
    </row>
    <row r="114" spans="1:10" ht="12.75" customHeight="1">
      <c r="A114" s="30" t="s">
        <v>229</v>
      </c>
      <c r="B114" s="148" t="s">
        <v>375</v>
      </c>
      <c r="C114" s="148" t="s">
        <v>376</v>
      </c>
      <c r="D114" s="31">
        <v>99</v>
      </c>
      <c r="E114" s="31" t="s">
        <v>149</v>
      </c>
      <c r="F114" s="148">
        <v>0</v>
      </c>
      <c r="G114" s="30" t="s">
        <v>614</v>
      </c>
      <c r="H114" s="31">
        <v>0</v>
      </c>
      <c r="I114" s="31" t="s">
        <v>614</v>
      </c>
      <c r="J114"/>
    </row>
    <row r="115" spans="1:10" ht="12.75" customHeight="1">
      <c r="A115" s="30" t="s">
        <v>229</v>
      </c>
      <c r="B115" s="148" t="s">
        <v>377</v>
      </c>
      <c r="C115" s="148" t="s">
        <v>378</v>
      </c>
      <c r="D115" s="31">
        <v>99</v>
      </c>
      <c r="E115" s="31" t="s">
        <v>149</v>
      </c>
      <c r="F115" s="148">
        <v>0</v>
      </c>
      <c r="G115" s="30" t="s">
        <v>614</v>
      </c>
      <c r="H115" s="31">
        <v>0</v>
      </c>
      <c r="I115" s="31" t="s">
        <v>614</v>
      </c>
      <c r="J115"/>
    </row>
    <row r="116" spans="1:10" ht="12.75" customHeight="1">
      <c r="A116" s="30" t="s">
        <v>229</v>
      </c>
      <c r="B116" s="148" t="s">
        <v>379</v>
      </c>
      <c r="C116" s="148" t="s">
        <v>380</v>
      </c>
      <c r="D116" s="31">
        <v>99</v>
      </c>
      <c r="E116" s="31" t="s">
        <v>149</v>
      </c>
      <c r="F116" s="148">
        <v>0</v>
      </c>
      <c r="G116" s="30" t="s">
        <v>614</v>
      </c>
      <c r="H116" s="31">
        <v>0</v>
      </c>
      <c r="I116" s="31" t="s">
        <v>614</v>
      </c>
      <c r="J116"/>
    </row>
    <row r="117" spans="1:10" ht="12.75" customHeight="1">
      <c r="A117" s="30" t="s">
        <v>229</v>
      </c>
      <c r="B117" s="148" t="s">
        <v>381</v>
      </c>
      <c r="C117" s="148" t="s">
        <v>382</v>
      </c>
      <c r="D117" s="31">
        <v>99</v>
      </c>
      <c r="E117" s="31" t="s">
        <v>149</v>
      </c>
      <c r="F117" s="148">
        <v>0</v>
      </c>
      <c r="G117" s="30" t="s">
        <v>614</v>
      </c>
      <c r="H117" s="31">
        <v>0</v>
      </c>
      <c r="I117" s="31" t="s">
        <v>614</v>
      </c>
      <c r="J117"/>
    </row>
    <row r="118" spans="1:10" ht="12.75" customHeight="1">
      <c r="A118" s="30" t="s">
        <v>229</v>
      </c>
      <c r="B118" s="148" t="s">
        <v>383</v>
      </c>
      <c r="C118" s="148" t="s">
        <v>384</v>
      </c>
      <c r="D118" s="31">
        <v>99</v>
      </c>
      <c r="E118" s="31" t="s">
        <v>149</v>
      </c>
      <c r="F118" s="148">
        <v>0</v>
      </c>
      <c r="G118" s="30" t="s">
        <v>614</v>
      </c>
      <c r="H118" s="31">
        <v>0</v>
      </c>
      <c r="I118" s="31" t="s">
        <v>614</v>
      </c>
      <c r="J118"/>
    </row>
    <row r="119" spans="1:10" ht="12.75" customHeight="1">
      <c r="A119" s="30" t="s">
        <v>229</v>
      </c>
      <c r="B119" s="148" t="s">
        <v>385</v>
      </c>
      <c r="C119" s="148" t="s">
        <v>386</v>
      </c>
      <c r="D119" s="31">
        <v>99</v>
      </c>
      <c r="E119" s="31" t="s">
        <v>149</v>
      </c>
      <c r="F119" s="148">
        <v>0</v>
      </c>
      <c r="G119" s="30" t="s">
        <v>614</v>
      </c>
      <c r="H119" s="31">
        <v>0</v>
      </c>
      <c r="I119" s="31" t="s">
        <v>614</v>
      </c>
      <c r="J119"/>
    </row>
    <row r="120" spans="1:10" ht="12.75" customHeight="1">
      <c r="A120" s="30" t="s">
        <v>229</v>
      </c>
      <c r="B120" s="148" t="s">
        <v>387</v>
      </c>
      <c r="C120" s="148" t="s">
        <v>388</v>
      </c>
      <c r="D120" s="31">
        <v>99</v>
      </c>
      <c r="E120" s="31" t="s">
        <v>149</v>
      </c>
      <c r="F120" s="148">
        <v>0</v>
      </c>
      <c r="G120" s="30" t="s">
        <v>614</v>
      </c>
      <c r="H120" s="31">
        <v>0</v>
      </c>
      <c r="I120" s="31" t="s">
        <v>614</v>
      </c>
      <c r="J120"/>
    </row>
    <row r="121" spans="1:10" ht="12.75" customHeight="1">
      <c r="A121" s="30" t="s">
        <v>229</v>
      </c>
      <c r="B121" s="148" t="s">
        <v>389</v>
      </c>
      <c r="C121" s="148" t="s">
        <v>390</v>
      </c>
      <c r="D121" s="31">
        <v>99</v>
      </c>
      <c r="E121" s="31" t="s">
        <v>149</v>
      </c>
      <c r="F121" s="148">
        <v>0</v>
      </c>
      <c r="G121" s="30" t="s">
        <v>614</v>
      </c>
      <c r="H121" s="31">
        <v>0</v>
      </c>
      <c r="I121" s="31" t="s">
        <v>614</v>
      </c>
      <c r="J121"/>
    </row>
    <row r="122" spans="1:10" ht="12.75" customHeight="1">
      <c r="A122" s="30" t="s">
        <v>229</v>
      </c>
      <c r="B122" s="148" t="s">
        <v>391</v>
      </c>
      <c r="C122" s="148" t="s">
        <v>392</v>
      </c>
      <c r="D122" s="31">
        <v>99</v>
      </c>
      <c r="E122" s="31" t="s">
        <v>149</v>
      </c>
      <c r="F122" s="148">
        <v>0</v>
      </c>
      <c r="G122" s="30" t="s">
        <v>614</v>
      </c>
      <c r="H122" s="31">
        <v>0</v>
      </c>
      <c r="I122" s="31" t="s">
        <v>614</v>
      </c>
      <c r="J122"/>
    </row>
    <row r="123" spans="1:10" ht="12.75" customHeight="1">
      <c r="A123" s="30" t="s">
        <v>229</v>
      </c>
      <c r="B123" s="148" t="s">
        <v>393</v>
      </c>
      <c r="C123" s="148" t="s">
        <v>394</v>
      </c>
      <c r="D123" s="31">
        <v>99</v>
      </c>
      <c r="E123" s="31" t="s">
        <v>149</v>
      </c>
      <c r="F123" s="148">
        <v>0</v>
      </c>
      <c r="G123" s="30" t="s">
        <v>614</v>
      </c>
      <c r="H123" s="31">
        <v>0</v>
      </c>
      <c r="I123" s="31" t="s">
        <v>614</v>
      </c>
      <c r="J123"/>
    </row>
    <row r="124" spans="1:10" ht="12.75" customHeight="1">
      <c r="A124" s="30" t="s">
        <v>229</v>
      </c>
      <c r="B124" s="148" t="s">
        <v>395</v>
      </c>
      <c r="C124" s="148" t="s">
        <v>396</v>
      </c>
      <c r="D124" s="31">
        <v>99</v>
      </c>
      <c r="E124" s="31" t="s">
        <v>149</v>
      </c>
      <c r="F124" s="148">
        <v>0</v>
      </c>
      <c r="G124" s="30" t="s">
        <v>614</v>
      </c>
      <c r="H124" s="31">
        <v>0</v>
      </c>
      <c r="I124" s="31" t="s">
        <v>614</v>
      </c>
      <c r="J124"/>
    </row>
    <row r="125" spans="1:10" ht="12.75" customHeight="1">
      <c r="A125" s="30" t="s">
        <v>229</v>
      </c>
      <c r="B125" s="148" t="s">
        <v>397</v>
      </c>
      <c r="C125" s="148" t="s">
        <v>398</v>
      </c>
      <c r="D125" s="31">
        <v>99</v>
      </c>
      <c r="E125" s="31" t="s">
        <v>149</v>
      </c>
      <c r="F125" s="148">
        <v>0</v>
      </c>
      <c r="G125" s="30" t="s">
        <v>614</v>
      </c>
      <c r="H125" s="31">
        <v>0</v>
      </c>
      <c r="I125" s="31" t="s">
        <v>614</v>
      </c>
      <c r="J125"/>
    </row>
    <row r="126" spans="1:10" ht="12.75" customHeight="1">
      <c r="A126" s="30" t="s">
        <v>229</v>
      </c>
      <c r="B126" s="30" t="s">
        <v>399</v>
      </c>
      <c r="C126" s="30" t="s">
        <v>400</v>
      </c>
      <c r="D126" s="30">
        <v>99</v>
      </c>
      <c r="E126" s="31" t="s">
        <v>149</v>
      </c>
      <c r="F126" s="30">
        <v>1</v>
      </c>
      <c r="G126" s="30" t="s">
        <v>614</v>
      </c>
      <c r="H126" s="31">
        <v>0</v>
      </c>
      <c r="I126" s="31" t="s">
        <v>614</v>
      </c>
      <c r="J126"/>
    </row>
    <row r="127" spans="1:10" ht="12.75" customHeight="1">
      <c r="A127" s="141" t="s">
        <v>229</v>
      </c>
      <c r="B127" s="149" t="s">
        <v>401</v>
      </c>
      <c r="C127" s="149" t="s">
        <v>402</v>
      </c>
      <c r="D127" s="145">
        <v>99</v>
      </c>
      <c r="E127" s="145" t="s">
        <v>149</v>
      </c>
      <c r="F127" s="149">
        <v>0</v>
      </c>
      <c r="G127" s="141" t="s">
        <v>614</v>
      </c>
      <c r="H127" s="145">
        <v>0</v>
      </c>
      <c r="I127" s="145" t="s">
        <v>614</v>
      </c>
      <c r="J127" s="167"/>
    </row>
    <row r="128" spans="1:10">
      <c r="A128" s="30"/>
      <c r="B128" s="29">
        <f>COUNTA(B42:B127)</f>
        <v>86</v>
      </c>
      <c r="C128" s="29"/>
      <c r="D128" s="30"/>
      <c r="E128" s="30"/>
      <c r="F128" s="29">
        <f>COUNTIF(F42:F127, "&gt;0")</f>
        <v>18</v>
      </c>
      <c r="G128" s="30"/>
      <c r="H128" s="29"/>
      <c r="I128" s="30"/>
      <c r="J128" s="52">
        <f>SUM(J42:J127)</f>
        <v>0</v>
      </c>
    </row>
    <row r="129" spans="1:10">
      <c r="A129" s="30"/>
      <c r="B129" s="29"/>
      <c r="C129" s="29"/>
      <c r="D129" s="30"/>
      <c r="E129" s="30"/>
      <c r="F129" s="29"/>
      <c r="G129" s="30"/>
      <c r="H129" s="29"/>
      <c r="I129" s="30"/>
      <c r="J129" s="52"/>
    </row>
    <row r="130" spans="1:10" ht="12.75" customHeight="1">
      <c r="A130" s="30" t="s">
        <v>403</v>
      </c>
      <c r="B130" s="148" t="s">
        <v>404</v>
      </c>
      <c r="C130" s="148" t="s">
        <v>405</v>
      </c>
      <c r="D130" s="31">
        <v>99</v>
      </c>
      <c r="E130" s="31" t="s">
        <v>149</v>
      </c>
      <c r="F130" s="148">
        <v>0</v>
      </c>
      <c r="G130" s="30" t="s">
        <v>614</v>
      </c>
      <c r="H130" s="31">
        <v>0</v>
      </c>
      <c r="I130" s="31" t="s">
        <v>614</v>
      </c>
      <c r="J130"/>
    </row>
    <row r="131" spans="1:10" ht="12.75" customHeight="1">
      <c r="A131" s="30" t="s">
        <v>403</v>
      </c>
      <c r="B131" s="148" t="s">
        <v>406</v>
      </c>
      <c r="C131" s="148" t="s">
        <v>407</v>
      </c>
      <c r="D131" s="31">
        <v>99</v>
      </c>
      <c r="E131" s="31" t="s">
        <v>149</v>
      </c>
      <c r="F131" s="148">
        <v>0</v>
      </c>
      <c r="G131" s="30" t="s">
        <v>614</v>
      </c>
      <c r="H131" s="31">
        <v>0</v>
      </c>
      <c r="I131" s="31" t="s">
        <v>614</v>
      </c>
      <c r="J131"/>
    </row>
    <row r="132" spans="1:10" ht="12.75" customHeight="1">
      <c r="A132" s="30" t="s">
        <v>403</v>
      </c>
      <c r="B132" s="148" t="s">
        <v>408</v>
      </c>
      <c r="C132" s="148" t="s">
        <v>409</v>
      </c>
      <c r="D132" s="31">
        <v>99</v>
      </c>
      <c r="E132" s="31" t="s">
        <v>149</v>
      </c>
      <c r="F132" s="148">
        <v>0</v>
      </c>
      <c r="G132" s="30" t="s">
        <v>614</v>
      </c>
      <c r="H132" s="31">
        <v>0</v>
      </c>
      <c r="I132" s="31" t="s">
        <v>614</v>
      </c>
      <c r="J132"/>
    </row>
    <row r="133" spans="1:10" ht="12.75" customHeight="1">
      <c r="A133" s="30" t="s">
        <v>403</v>
      </c>
      <c r="B133" s="148" t="s">
        <v>410</v>
      </c>
      <c r="C133" s="148" t="s">
        <v>411</v>
      </c>
      <c r="D133" s="31">
        <v>99</v>
      </c>
      <c r="E133" s="31" t="s">
        <v>149</v>
      </c>
      <c r="F133" s="148">
        <v>0</v>
      </c>
      <c r="G133" s="30" t="s">
        <v>614</v>
      </c>
      <c r="H133" s="31">
        <v>0</v>
      </c>
      <c r="I133" s="31" t="s">
        <v>614</v>
      </c>
      <c r="J133"/>
    </row>
    <row r="134" spans="1:10" ht="12.75" customHeight="1">
      <c r="A134" s="30" t="s">
        <v>403</v>
      </c>
      <c r="B134" s="148" t="s">
        <v>412</v>
      </c>
      <c r="C134" s="148" t="s">
        <v>413</v>
      </c>
      <c r="D134" s="31">
        <v>99</v>
      </c>
      <c r="E134" s="31" t="s">
        <v>149</v>
      </c>
      <c r="F134" s="148">
        <v>0</v>
      </c>
      <c r="G134" s="30" t="s">
        <v>614</v>
      </c>
      <c r="H134" s="31">
        <v>0</v>
      </c>
      <c r="I134" s="31" t="s">
        <v>614</v>
      </c>
      <c r="J134"/>
    </row>
    <row r="135" spans="1:10" ht="12.75" customHeight="1">
      <c r="A135" s="30" t="s">
        <v>403</v>
      </c>
      <c r="B135" s="148" t="s">
        <v>414</v>
      </c>
      <c r="C135" s="148" t="s">
        <v>415</v>
      </c>
      <c r="D135" s="31">
        <v>99</v>
      </c>
      <c r="E135" s="31" t="s">
        <v>149</v>
      </c>
      <c r="F135" s="148">
        <v>0</v>
      </c>
      <c r="G135" s="30" t="s">
        <v>614</v>
      </c>
      <c r="H135" s="31">
        <v>0</v>
      </c>
      <c r="I135" s="31" t="s">
        <v>614</v>
      </c>
      <c r="J135"/>
    </row>
    <row r="136" spans="1:10" ht="12.75" customHeight="1">
      <c r="A136" s="30" t="s">
        <v>403</v>
      </c>
      <c r="B136" s="148" t="s">
        <v>416</v>
      </c>
      <c r="C136" s="148" t="s">
        <v>417</v>
      </c>
      <c r="D136" s="31">
        <v>99</v>
      </c>
      <c r="E136" s="31" t="s">
        <v>149</v>
      </c>
      <c r="F136" s="148">
        <v>0</v>
      </c>
      <c r="G136" s="30" t="s">
        <v>614</v>
      </c>
      <c r="H136" s="31">
        <v>0</v>
      </c>
      <c r="I136" s="31" t="s">
        <v>614</v>
      </c>
      <c r="J136"/>
    </row>
    <row r="137" spans="1:10" ht="12.75" customHeight="1">
      <c r="A137" s="141" t="s">
        <v>403</v>
      </c>
      <c r="B137" s="149" t="s">
        <v>418</v>
      </c>
      <c r="C137" s="149" t="s">
        <v>419</v>
      </c>
      <c r="D137" s="145">
        <v>99</v>
      </c>
      <c r="E137" s="145" t="s">
        <v>149</v>
      </c>
      <c r="F137" s="149">
        <v>0</v>
      </c>
      <c r="G137" s="141" t="s">
        <v>614</v>
      </c>
      <c r="H137" s="145">
        <v>0</v>
      </c>
      <c r="I137" s="145" t="s">
        <v>614</v>
      </c>
      <c r="J137" s="167"/>
    </row>
    <row r="138" spans="1:10">
      <c r="A138" s="30"/>
      <c r="B138" s="29">
        <f>COUNTA(B130:B137)</f>
        <v>8</v>
      </c>
      <c r="C138" s="29"/>
      <c r="D138" s="30"/>
      <c r="E138" s="30"/>
      <c r="F138" s="29">
        <f>COUNTIF(F130:F137, "&gt;0")</f>
        <v>0</v>
      </c>
      <c r="G138" s="30"/>
      <c r="H138" s="29"/>
      <c r="I138" s="30"/>
      <c r="J138" s="52">
        <f>SUM(J130:J137)</f>
        <v>0</v>
      </c>
    </row>
    <row r="139" spans="1:10">
      <c r="A139" s="30"/>
      <c r="B139" s="29"/>
      <c r="C139" s="29"/>
      <c r="D139" s="30"/>
      <c r="E139" s="30"/>
      <c r="F139" s="29"/>
      <c r="G139" s="30"/>
      <c r="H139" s="29"/>
      <c r="I139" s="30"/>
      <c r="J139" s="52"/>
    </row>
    <row r="140" spans="1:10" ht="12.75" customHeight="1">
      <c r="A140" s="30" t="s">
        <v>420</v>
      </c>
      <c r="B140" s="30" t="s">
        <v>421</v>
      </c>
      <c r="C140" s="30" t="s">
        <v>422</v>
      </c>
      <c r="D140" s="30">
        <v>99</v>
      </c>
      <c r="E140" s="31" t="s">
        <v>149</v>
      </c>
      <c r="F140" s="30">
        <v>1</v>
      </c>
      <c r="G140" s="30" t="s">
        <v>614</v>
      </c>
      <c r="H140" s="31">
        <v>0</v>
      </c>
      <c r="I140" s="31" t="s">
        <v>614</v>
      </c>
      <c r="J140"/>
    </row>
    <row r="141" spans="1:10" ht="12.75" customHeight="1">
      <c r="A141" s="30" t="s">
        <v>420</v>
      </c>
      <c r="B141" s="30" t="s">
        <v>423</v>
      </c>
      <c r="C141" s="30" t="s">
        <v>424</v>
      </c>
      <c r="D141" s="30">
        <v>99</v>
      </c>
      <c r="E141" s="31" t="s">
        <v>149</v>
      </c>
      <c r="F141" s="30">
        <v>1</v>
      </c>
      <c r="G141" s="30" t="s">
        <v>614</v>
      </c>
      <c r="H141" s="31">
        <v>0</v>
      </c>
      <c r="I141" s="31" t="s">
        <v>614</v>
      </c>
      <c r="J141"/>
    </row>
    <row r="142" spans="1:10" ht="12.75" customHeight="1">
      <c r="A142" s="31" t="s">
        <v>420</v>
      </c>
      <c r="B142" s="147" t="s">
        <v>425</v>
      </c>
      <c r="C142" s="31" t="s">
        <v>426</v>
      </c>
      <c r="D142" s="31">
        <v>99</v>
      </c>
      <c r="E142" s="31" t="s">
        <v>149</v>
      </c>
      <c r="F142" s="31">
        <v>1</v>
      </c>
      <c r="G142" s="31" t="s">
        <v>614</v>
      </c>
      <c r="H142" s="31">
        <v>0</v>
      </c>
      <c r="I142" s="31" t="s">
        <v>614</v>
      </c>
      <c r="J142"/>
    </row>
    <row r="143" spans="1:10" ht="12.75" customHeight="1">
      <c r="A143" s="30" t="s">
        <v>420</v>
      </c>
      <c r="B143" s="30" t="s">
        <v>427</v>
      </c>
      <c r="C143" s="30" t="s">
        <v>428</v>
      </c>
      <c r="D143" s="30">
        <v>99</v>
      </c>
      <c r="E143" s="31" t="s">
        <v>149</v>
      </c>
      <c r="F143" s="30">
        <v>1</v>
      </c>
      <c r="G143" s="30" t="s">
        <v>614</v>
      </c>
      <c r="H143" s="31">
        <v>0</v>
      </c>
      <c r="I143" s="31" t="s">
        <v>614</v>
      </c>
      <c r="J143"/>
    </row>
    <row r="144" spans="1:10" ht="12.75" customHeight="1">
      <c r="A144" s="30" t="s">
        <v>420</v>
      </c>
      <c r="B144" s="30" t="s">
        <v>429</v>
      </c>
      <c r="C144" s="30" t="s">
        <v>430</v>
      </c>
      <c r="D144" s="30">
        <v>99</v>
      </c>
      <c r="E144" s="31" t="s">
        <v>149</v>
      </c>
      <c r="F144" s="30">
        <v>1</v>
      </c>
      <c r="G144" s="30" t="s">
        <v>614</v>
      </c>
      <c r="H144" s="31">
        <v>0</v>
      </c>
      <c r="I144" s="31" t="s">
        <v>614</v>
      </c>
      <c r="J144"/>
    </row>
    <row r="145" spans="1:10" ht="12.75" customHeight="1">
      <c r="A145" s="30" t="s">
        <v>420</v>
      </c>
      <c r="B145" s="30" t="s">
        <v>431</v>
      </c>
      <c r="C145" s="30" t="s">
        <v>432</v>
      </c>
      <c r="D145" s="30">
        <v>99</v>
      </c>
      <c r="E145" s="31" t="s">
        <v>149</v>
      </c>
      <c r="F145" s="30">
        <v>1</v>
      </c>
      <c r="G145" s="30" t="s">
        <v>614</v>
      </c>
      <c r="H145" s="31">
        <v>0</v>
      </c>
      <c r="I145" s="31" t="s">
        <v>614</v>
      </c>
      <c r="J145"/>
    </row>
    <row r="146" spans="1:10" ht="12.75" customHeight="1">
      <c r="A146" s="30" t="s">
        <v>420</v>
      </c>
      <c r="B146" s="148" t="s">
        <v>433</v>
      </c>
      <c r="C146" s="148" t="s">
        <v>434</v>
      </c>
      <c r="D146" s="31">
        <v>99</v>
      </c>
      <c r="E146" s="31" t="s">
        <v>149</v>
      </c>
      <c r="F146" s="148">
        <v>0</v>
      </c>
      <c r="G146" s="30" t="s">
        <v>614</v>
      </c>
      <c r="H146" s="31">
        <v>0</v>
      </c>
      <c r="I146" s="31" t="s">
        <v>614</v>
      </c>
      <c r="J146"/>
    </row>
    <row r="147" spans="1:10" ht="12.75" customHeight="1">
      <c r="A147" s="30" t="s">
        <v>420</v>
      </c>
      <c r="B147" s="148" t="s">
        <v>435</v>
      </c>
      <c r="C147" s="148" t="s">
        <v>436</v>
      </c>
      <c r="D147" s="31">
        <v>99</v>
      </c>
      <c r="E147" s="31" t="s">
        <v>149</v>
      </c>
      <c r="F147" s="148">
        <v>0</v>
      </c>
      <c r="G147" s="30" t="s">
        <v>614</v>
      </c>
      <c r="H147" s="31">
        <v>0</v>
      </c>
      <c r="I147" s="31" t="s">
        <v>614</v>
      </c>
      <c r="J147"/>
    </row>
    <row r="148" spans="1:10" ht="12.75" customHeight="1">
      <c r="A148" s="30" t="s">
        <v>420</v>
      </c>
      <c r="B148" s="148" t="s">
        <v>437</v>
      </c>
      <c r="C148" s="148" t="s">
        <v>438</v>
      </c>
      <c r="D148" s="31">
        <v>99</v>
      </c>
      <c r="E148" s="31" t="s">
        <v>149</v>
      </c>
      <c r="F148" s="148">
        <v>0</v>
      </c>
      <c r="G148" s="30" t="s">
        <v>614</v>
      </c>
      <c r="H148" s="31">
        <v>0</v>
      </c>
      <c r="I148" s="31" t="s">
        <v>614</v>
      </c>
      <c r="J148"/>
    </row>
    <row r="149" spans="1:10" ht="12.75" customHeight="1">
      <c r="A149" s="30" t="s">
        <v>420</v>
      </c>
      <c r="B149" s="148" t="s">
        <v>439</v>
      </c>
      <c r="C149" s="148" t="s">
        <v>440</v>
      </c>
      <c r="D149" s="31">
        <v>99</v>
      </c>
      <c r="E149" s="31" t="s">
        <v>149</v>
      </c>
      <c r="F149" s="148">
        <v>0</v>
      </c>
      <c r="G149" s="30" t="s">
        <v>614</v>
      </c>
      <c r="H149" s="31">
        <v>0</v>
      </c>
      <c r="I149" s="31" t="s">
        <v>614</v>
      </c>
      <c r="J149"/>
    </row>
    <row r="150" spans="1:10" ht="12.75" customHeight="1">
      <c r="A150" s="30" t="s">
        <v>420</v>
      </c>
      <c r="B150" s="148" t="s">
        <v>441</v>
      </c>
      <c r="C150" s="148" t="s">
        <v>442</v>
      </c>
      <c r="D150" s="31">
        <v>99</v>
      </c>
      <c r="E150" s="31" t="s">
        <v>149</v>
      </c>
      <c r="F150" s="148">
        <v>0</v>
      </c>
      <c r="G150" s="30" t="s">
        <v>614</v>
      </c>
      <c r="H150" s="31">
        <v>0</v>
      </c>
      <c r="I150" s="31" t="s">
        <v>614</v>
      </c>
      <c r="J150"/>
    </row>
    <row r="151" spans="1:10" ht="12.75" customHeight="1">
      <c r="A151" s="30" t="s">
        <v>420</v>
      </c>
      <c r="B151" s="148" t="s">
        <v>443</v>
      </c>
      <c r="C151" s="148" t="s">
        <v>444</v>
      </c>
      <c r="D151" s="31">
        <v>99</v>
      </c>
      <c r="E151" s="31" t="s">
        <v>149</v>
      </c>
      <c r="F151" s="148">
        <v>0</v>
      </c>
      <c r="G151" s="30" t="s">
        <v>614</v>
      </c>
      <c r="H151" s="31">
        <v>0</v>
      </c>
      <c r="I151" s="31" t="s">
        <v>614</v>
      </c>
      <c r="J151"/>
    </row>
    <row r="152" spans="1:10" ht="12.75" customHeight="1">
      <c r="A152" s="30" t="s">
        <v>420</v>
      </c>
      <c r="B152" s="148" t="s">
        <v>445</v>
      </c>
      <c r="C152" s="148" t="s">
        <v>446</v>
      </c>
      <c r="D152" s="31">
        <v>99</v>
      </c>
      <c r="E152" s="31" t="s">
        <v>149</v>
      </c>
      <c r="F152" s="148">
        <v>0</v>
      </c>
      <c r="G152" s="30" t="s">
        <v>614</v>
      </c>
      <c r="H152" s="31">
        <v>0</v>
      </c>
      <c r="I152" s="31" t="s">
        <v>614</v>
      </c>
      <c r="J152"/>
    </row>
    <row r="153" spans="1:10" ht="12.75" customHeight="1">
      <c r="A153" s="30" t="s">
        <v>420</v>
      </c>
      <c r="B153" s="148" t="s">
        <v>447</v>
      </c>
      <c r="C153" s="148" t="s">
        <v>448</v>
      </c>
      <c r="D153" s="31">
        <v>99</v>
      </c>
      <c r="E153" s="31" t="s">
        <v>149</v>
      </c>
      <c r="F153" s="148">
        <v>0</v>
      </c>
      <c r="G153" s="30" t="s">
        <v>614</v>
      </c>
      <c r="H153" s="31">
        <v>0</v>
      </c>
      <c r="I153" s="31" t="s">
        <v>614</v>
      </c>
      <c r="J153"/>
    </row>
    <row r="154" spans="1:10" ht="12.75" customHeight="1">
      <c r="A154" s="30" t="s">
        <v>420</v>
      </c>
      <c r="B154" s="148" t="s">
        <v>449</v>
      </c>
      <c r="C154" s="148" t="s">
        <v>450</v>
      </c>
      <c r="D154" s="31">
        <v>99</v>
      </c>
      <c r="E154" s="31" t="s">
        <v>149</v>
      </c>
      <c r="F154" s="148">
        <v>0</v>
      </c>
      <c r="G154" s="30" t="s">
        <v>614</v>
      </c>
      <c r="H154" s="31">
        <v>0</v>
      </c>
      <c r="I154" s="31" t="s">
        <v>614</v>
      </c>
      <c r="J154"/>
    </row>
    <row r="155" spans="1:10" ht="12.75" customHeight="1">
      <c r="A155" s="30" t="s">
        <v>420</v>
      </c>
      <c r="B155" s="148" t="s">
        <v>451</v>
      </c>
      <c r="C155" s="148" t="s">
        <v>452</v>
      </c>
      <c r="D155" s="31">
        <v>99</v>
      </c>
      <c r="E155" s="31" t="s">
        <v>149</v>
      </c>
      <c r="F155" s="148">
        <v>0</v>
      </c>
      <c r="G155" s="30" t="s">
        <v>614</v>
      </c>
      <c r="H155" s="31">
        <v>0</v>
      </c>
      <c r="I155" s="31" t="s">
        <v>614</v>
      </c>
      <c r="J155"/>
    </row>
    <row r="156" spans="1:10" ht="12.75" customHeight="1">
      <c r="A156" s="30" t="s">
        <v>420</v>
      </c>
      <c r="B156" s="148" t="s">
        <v>453</v>
      </c>
      <c r="C156" s="148" t="s">
        <v>454</v>
      </c>
      <c r="D156" s="31">
        <v>99</v>
      </c>
      <c r="E156" s="31" t="s">
        <v>149</v>
      </c>
      <c r="F156" s="148">
        <v>0</v>
      </c>
      <c r="G156" s="30" t="s">
        <v>614</v>
      </c>
      <c r="H156" s="31">
        <v>0</v>
      </c>
      <c r="I156" s="31" t="s">
        <v>614</v>
      </c>
      <c r="J156"/>
    </row>
    <row r="157" spans="1:10" ht="12.75" customHeight="1">
      <c r="A157" s="30" t="s">
        <v>420</v>
      </c>
      <c r="B157" s="30" t="s">
        <v>455</v>
      </c>
      <c r="C157" s="30" t="s">
        <v>456</v>
      </c>
      <c r="D157" s="30">
        <v>99</v>
      </c>
      <c r="E157" s="31" t="s">
        <v>149</v>
      </c>
      <c r="F157" s="30">
        <v>1</v>
      </c>
      <c r="G157" s="30" t="s">
        <v>614</v>
      </c>
      <c r="H157" s="31">
        <v>0</v>
      </c>
      <c r="I157" s="31" t="s">
        <v>614</v>
      </c>
      <c r="J157"/>
    </row>
    <row r="158" spans="1:10" ht="12.75" customHeight="1">
      <c r="A158" s="30" t="s">
        <v>420</v>
      </c>
      <c r="B158" s="30" t="s">
        <v>457</v>
      </c>
      <c r="C158" s="30" t="s">
        <v>458</v>
      </c>
      <c r="D158" s="30">
        <v>99</v>
      </c>
      <c r="E158" s="31" t="s">
        <v>149</v>
      </c>
      <c r="F158" s="30">
        <v>2</v>
      </c>
      <c r="G158" s="30" t="s">
        <v>614</v>
      </c>
      <c r="H158" s="31">
        <v>0</v>
      </c>
      <c r="I158" s="31" t="s">
        <v>614</v>
      </c>
      <c r="J158"/>
    </row>
    <row r="159" spans="1:10" ht="12.75" customHeight="1">
      <c r="A159" s="31" t="s">
        <v>420</v>
      </c>
      <c r="B159" s="31" t="s">
        <v>623</v>
      </c>
      <c r="C159" s="31" t="s">
        <v>624</v>
      </c>
      <c r="D159" s="31">
        <v>99</v>
      </c>
      <c r="E159" s="31" t="s">
        <v>149</v>
      </c>
      <c r="F159" s="31">
        <v>1</v>
      </c>
      <c r="G159" s="31" t="s">
        <v>614</v>
      </c>
      <c r="H159" s="31">
        <v>0</v>
      </c>
      <c r="I159" s="31" t="s">
        <v>614</v>
      </c>
      <c r="J159"/>
    </row>
    <row r="160" spans="1:10" ht="12.75" customHeight="1">
      <c r="A160" s="30" t="s">
        <v>420</v>
      </c>
      <c r="B160" s="148" t="s">
        <v>459</v>
      </c>
      <c r="C160" s="148" t="s">
        <v>460</v>
      </c>
      <c r="D160" s="31">
        <v>99</v>
      </c>
      <c r="E160" s="31" t="s">
        <v>149</v>
      </c>
      <c r="F160" s="148">
        <v>0</v>
      </c>
      <c r="G160" s="30" t="s">
        <v>614</v>
      </c>
      <c r="H160" s="31">
        <v>0</v>
      </c>
      <c r="I160" s="31" t="s">
        <v>614</v>
      </c>
      <c r="J160"/>
    </row>
    <row r="161" spans="1:10" ht="12.75" customHeight="1">
      <c r="A161" s="30" t="s">
        <v>420</v>
      </c>
      <c r="B161" s="30" t="s">
        <v>461</v>
      </c>
      <c r="C161" s="30" t="s">
        <v>462</v>
      </c>
      <c r="D161" s="30">
        <v>99</v>
      </c>
      <c r="E161" s="31" t="s">
        <v>149</v>
      </c>
      <c r="F161" s="30">
        <v>2</v>
      </c>
      <c r="G161" s="30" t="s">
        <v>614</v>
      </c>
      <c r="H161" s="31">
        <v>0</v>
      </c>
      <c r="I161" s="31" t="s">
        <v>614</v>
      </c>
      <c r="J161"/>
    </row>
    <row r="162" spans="1:10" ht="12.75" customHeight="1">
      <c r="A162" s="30" t="s">
        <v>420</v>
      </c>
      <c r="B162" s="30" t="s">
        <v>463</v>
      </c>
      <c r="C162" s="30" t="s">
        <v>464</v>
      </c>
      <c r="D162" s="30">
        <v>99</v>
      </c>
      <c r="E162" s="31" t="s">
        <v>149</v>
      </c>
      <c r="F162" s="30">
        <v>12</v>
      </c>
      <c r="G162" s="30" t="s">
        <v>614</v>
      </c>
      <c r="H162" s="31">
        <v>0</v>
      </c>
      <c r="I162" s="31" t="s">
        <v>614</v>
      </c>
      <c r="J162"/>
    </row>
    <row r="163" spans="1:10" ht="12.75" customHeight="1">
      <c r="A163" s="30" t="s">
        <v>420</v>
      </c>
      <c r="B163" s="30" t="s">
        <v>465</v>
      </c>
      <c r="C163" s="30" t="s">
        <v>466</v>
      </c>
      <c r="D163" s="30">
        <v>99</v>
      </c>
      <c r="E163" s="31" t="s">
        <v>149</v>
      </c>
      <c r="F163" s="30">
        <v>4</v>
      </c>
      <c r="G163" s="30" t="s">
        <v>614</v>
      </c>
      <c r="H163" s="31">
        <v>0</v>
      </c>
      <c r="I163" s="31" t="s">
        <v>614</v>
      </c>
      <c r="J163"/>
    </row>
    <row r="164" spans="1:10" ht="12.75" customHeight="1">
      <c r="A164" s="30" t="s">
        <v>420</v>
      </c>
      <c r="B164" s="148" t="s">
        <v>467</v>
      </c>
      <c r="C164" s="148" t="s">
        <v>468</v>
      </c>
      <c r="D164" s="31">
        <v>99</v>
      </c>
      <c r="E164" s="31" t="s">
        <v>149</v>
      </c>
      <c r="F164" s="148">
        <v>0</v>
      </c>
      <c r="G164" s="30" t="s">
        <v>614</v>
      </c>
      <c r="H164" s="31">
        <v>0</v>
      </c>
      <c r="I164" s="31" t="s">
        <v>614</v>
      </c>
      <c r="J164"/>
    </row>
    <row r="165" spans="1:10" ht="12.75" customHeight="1">
      <c r="A165" s="30" t="s">
        <v>420</v>
      </c>
      <c r="B165" s="30" t="s">
        <v>469</v>
      </c>
      <c r="C165" s="30" t="s">
        <v>470</v>
      </c>
      <c r="D165" s="30">
        <v>99</v>
      </c>
      <c r="E165" s="31" t="s">
        <v>149</v>
      </c>
      <c r="F165" s="30">
        <v>1</v>
      </c>
      <c r="G165" s="30" t="s">
        <v>614</v>
      </c>
      <c r="H165" s="31">
        <v>0</v>
      </c>
      <c r="I165" s="31" t="s">
        <v>614</v>
      </c>
      <c r="J165"/>
    </row>
    <row r="166" spans="1:10" ht="12.75" customHeight="1">
      <c r="A166" s="30" t="s">
        <v>420</v>
      </c>
      <c r="B166" s="30" t="s">
        <v>471</v>
      </c>
      <c r="C166" s="30" t="s">
        <v>472</v>
      </c>
      <c r="D166" s="30">
        <v>99</v>
      </c>
      <c r="E166" s="31" t="s">
        <v>149</v>
      </c>
      <c r="F166" s="30">
        <v>1</v>
      </c>
      <c r="G166" s="30" t="s">
        <v>614</v>
      </c>
      <c r="H166" s="31">
        <v>0</v>
      </c>
      <c r="I166" s="31" t="s">
        <v>614</v>
      </c>
      <c r="J166"/>
    </row>
    <row r="167" spans="1:10" ht="12.75" customHeight="1">
      <c r="A167" s="30" t="s">
        <v>420</v>
      </c>
      <c r="B167" s="148" t="s">
        <v>473</v>
      </c>
      <c r="C167" s="148" t="s">
        <v>474</v>
      </c>
      <c r="D167" s="31">
        <v>99</v>
      </c>
      <c r="E167" s="31" t="s">
        <v>149</v>
      </c>
      <c r="F167" s="148">
        <v>0</v>
      </c>
      <c r="G167" s="30" t="s">
        <v>614</v>
      </c>
      <c r="H167" s="31">
        <v>0</v>
      </c>
      <c r="I167" s="31" t="s">
        <v>614</v>
      </c>
      <c r="J167"/>
    </row>
    <row r="168" spans="1:10" ht="12.75" customHeight="1">
      <c r="A168" s="30" t="s">
        <v>420</v>
      </c>
      <c r="B168" s="148" t="s">
        <v>475</v>
      </c>
      <c r="C168" s="148" t="s">
        <v>476</v>
      </c>
      <c r="D168" s="31">
        <v>99</v>
      </c>
      <c r="E168" s="31" t="s">
        <v>149</v>
      </c>
      <c r="F168" s="148">
        <v>0</v>
      </c>
      <c r="G168" s="30" t="s">
        <v>614</v>
      </c>
      <c r="H168" s="31">
        <v>0</v>
      </c>
      <c r="I168" s="31" t="s">
        <v>614</v>
      </c>
      <c r="J168"/>
    </row>
    <row r="169" spans="1:10" ht="12.75" customHeight="1">
      <c r="A169" s="30" t="s">
        <v>420</v>
      </c>
      <c r="B169" s="30" t="s">
        <v>477</v>
      </c>
      <c r="C169" s="30" t="s">
        <v>478</v>
      </c>
      <c r="D169" s="30">
        <v>99</v>
      </c>
      <c r="E169" s="31" t="s">
        <v>149</v>
      </c>
      <c r="F169" s="30">
        <v>2</v>
      </c>
      <c r="G169" s="30" t="s">
        <v>614</v>
      </c>
      <c r="H169" s="31">
        <v>0</v>
      </c>
      <c r="I169" s="31" t="s">
        <v>614</v>
      </c>
      <c r="J169"/>
    </row>
    <row r="170" spans="1:10" ht="12.75" customHeight="1">
      <c r="A170" s="30" t="s">
        <v>420</v>
      </c>
      <c r="B170" s="30" t="s">
        <v>479</v>
      </c>
      <c r="C170" s="30" t="s">
        <v>480</v>
      </c>
      <c r="D170" s="30">
        <v>99</v>
      </c>
      <c r="E170" s="31" t="s">
        <v>149</v>
      </c>
      <c r="F170" s="30">
        <v>1</v>
      </c>
      <c r="G170" s="30" t="s">
        <v>614</v>
      </c>
      <c r="H170" s="31">
        <v>0</v>
      </c>
      <c r="I170" s="31" t="s">
        <v>614</v>
      </c>
      <c r="J170"/>
    </row>
    <row r="171" spans="1:10" ht="12.75" customHeight="1">
      <c r="A171" s="30" t="s">
        <v>420</v>
      </c>
      <c r="B171" s="30" t="s">
        <v>481</v>
      </c>
      <c r="C171" s="30" t="s">
        <v>482</v>
      </c>
      <c r="D171" s="30">
        <v>99</v>
      </c>
      <c r="E171" s="31" t="s">
        <v>149</v>
      </c>
      <c r="F171" s="30">
        <v>1</v>
      </c>
      <c r="G171" s="30" t="s">
        <v>614</v>
      </c>
      <c r="H171" s="31">
        <v>0</v>
      </c>
      <c r="I171" s="31" t="s">
        <v>614</v>
      </c>
      <c r="J171"/>
    </row>
    <row r="172" spans="1:10" ht="12.75" customHeight="1">
      <c r="A172" s="30" t="s">
        <v>420</v>
      </c>
      <c r="B172" s="30" t="s">
        <v>483</v>
      </c>
      <c r="C172" s="30" t="s">
        <v>484</v>
      </c>
      <c r="D172" s="30">
        <v>99</v>
      </c>
      <c r="E172" s="31" t="s">
        <v>149</v>
      </c>
      <c r="F172" s="30">
        <v>1</v>
      </c>
      <c r="G172" s="30" t="s">
        <v>614</v>
      </c>
      <c r="H172" s="31">
        <v>0</v>
      </c>
      <c r="I172" s="31" t="s">
        <v>614</v>
      </c>
      <c r="J172"/>
    </row>
    <row r="173" spans="1:10" ht="12.75" customHeight="1">
      <c r="A173" s="30" t="s">
        <v>420</v>
      </c>
      <c r="B173" s="30" t="s">
        <v>485</v>
      </c>
      <c r="C173" s="30" t="s">
        <v>486</v>
      </c>
      <c r="D173" s="30">
        <v>99</v>
      </c>
      <c r="E173" s="31" t="s">
        <v>149</v>
      </c>
      <c r="F173" s="30">
        <v>1</v>
      </c>
      <c r="G173" s="30" t="s">
        <v>614</v>
      </c>
      <c r="H173" s="31">
        <v>0</v>
      </c>
      <c r="I173" s="31" t="s">
        <v>614</v>
      </c>
      <c r="J173"/>
    </row>
    <row r="174" spans="1:10" ht="12.75" customHeight="1">
      <c r="A174" s="30" t="s">
        <v>420</v>
      </c>
      <c r="B174" s="30" t="s">
        <v>488</v>
      </c>
      <c r="C174" s="30" t="s">
        <v>489</v>
      </c>
      <c r="D174" s="30">
        <v>99</v>
      </c>
      <c r="E174" s="31" t="s">
        <v>149</v>
      </c>
      <c r="F174" s="30">
        <v>1</v>
      </c>
      <c r="G174" s="30" t="s">
        <v>614</v>
      </c>
      <c r="H174" s="31">
        <v>0</v>
      </c>
      <c r="I174" s="31" t="s">
        <v>614</v>
      </c>
      <c r="J174"/>
    </row>
    <row r="175" spans="1:10" ht="12.75" customHeight="1">
      <c r="A175" s="31" t="s">
        <v>420</v>
      </c>
      <c r="B175" s="31" t="s">
        <v>625</v>
      </c>
      <c r="C175" s="31" t="s">
        <v>626</v>
      </c>
      <c r="D175" s="31">
        <v>99</v>
      </c>
      <c r="E175" s="31" t="s">
        <v>149</v>
      </c>
      <c r="F175" s="31">
        <v>1</v>
      </c>
      <c r="G175" s="31" t="s">
        <v>614</v>
      </c>
      <c r="H175" s="31">
        <v>0</v>
      </c>
      <c r="I175" s="31" t="s">
        <v>614</v>
      </c>
      <c r="J175"/>
    </row>
    <row r="176" spans="1:10" ht="12.75" customHeight="1">
      <c r="A176" s="30" t="s">
        <v>420</v>
      </c>
      <c r="B176" s="30" t="s">
        <v>490</v>
      </c>
      <c r="C176" s="30" t="s">
        <v>491</v>
      </c>
      <c r="D176" s="30">
        <v>99</v>
      </c>
      <c r="E176" s="31" t="s">
        <v>149</v>
      </c>
      <c r="F176" s="30">
        <v>1</v>
      </c>
      <c r="G176" s="30" t="s">
        <v>614</v>
      </c>
      <c r="H176" s="31">
        <v>0</v>
      </c>
      <c r="I176" s="31" t="s">
        <v>614</v>
      </c>
      <c r="J176"/>
    </row>
    <row r="177" spans="1:10" ht="12.75" customHeight="1">
      <c r="A177" s="30" t="s">
        <v>420</v>
      </c>
      <c r="B177" s="148" t="s">
        <v>492</v>
      </c>
      <c r="C177" s="148" t="s">
        <v>493</v>
      </c>
      <c r="D177" s="31">
        <v>99</v>
      </c>
      <c r="E177" s="31" t="s">
        <v>149</v>
      </c>
      <c r="F177" s="148">
        <v>0</v>
      </c>
      <c r="G177" s="30" t="s">
        <v>614</v>
      </c>
      <c r="H177" s="31">
        <v>0</v>
      </c>
      <c r="I177" s="31" t="s">
        <v>614</v>
      </c>
      <c r="J177"/>
    </row>
    <row r="178" spans="1:10" ht="12.75" customHeight="1">
      <c r="A178" s="30" t="s">
        <v>420</v>
      </c>
      <c r="B178" s="30" t="s">
        <v>494</v>
      </c>
      <c r="C178" s="30" t="s">
        <v>495</v>
      </c>
      <c r="D178" s="30">
        <v>99</v>
      </c>
      <c r="E178" s="31" t="s">
        <v>149</v>
      </c>
      <c r="F178" s="30">
        <v>1</v>
      </c>
      <c r="G178" s="30" t="s">
        <v>614</v>
      </c>
      <c r="H178" s="31">
        <v>0</v>
      </c>
      <c r="I178" s="31" t="s">
        <v>614</v>
      </c>
      <c r="J178"/>
    </row>
    <row r="179" spans="1:10" ht="12.75" customHeight="1">
      <c r="A179" s="30" t="s">
        <v>420</v>
      </c>
      <c r="B179" s="30" t="s">
        <v>496</v>
      </c>
      <c r="C179" s="30" t="s">
        <v>497</v>
      </c>
      <c r="D179" s="30">
        <v>99</v>
      </c>
      <c r="E179" s="31" t="s">
        <v>149</v>
      </c>
      <c r="F179" s="30">
        <v>1</v>
      </c>
      <c r="G179" s="30" t="s">
        <v>614</v>
      </c>
      <c r="H179" s="31">
        <v>0</v>
      </c>
      <c r="I179" s="31" t="s">
        <v>614</v>
      </c>
      <c r="J179"/>
    </row>
    <row r="180" spans="1:10" ht="12.75" customHeight="1">
      <c r="A180" s="30" t="s">
        <v>420</v>
      </c>
      <c r="B180" s="30" t="s">
        <v>498</v>
      </c>
      <c r="C180" s="30" t="s">
        <v>499</v>
      </c>
      <c r="D180" s="30">
        <v>99</v>
      </c>
      <c r="E180" s="31" t="s">
        <v>149</v>
      </c>
      <c r="F180" s="30">
        <v>1</v>
      </c>
      <c r="G180" s="30" t="s">
        <v>614</v>
      </c>
      <c r="H180" s="31">
        <v>0</v>
      </c>
      <c r="I180" s="31" t="s">
        <v>614</v>
      </c>
      <c r="J180"/>
    </row>
    <row r="181" spans="1:10" ht="12.75" customHeight="1">
      <c r="A181" s="30" t="s">
        <v>420</v>
      </c>
      <c r="B181" s="30" t="s">
        <v>500</v>
      </c>
      <c r="C181" s="30" t="s">
        <v>501</v>
      </c>
      <c r="D181" s="30">
        <v>99</v>
      </c>
      <c r="E181" s="31" t="s">
        <v>149</v>
      </c>
      <c r="F181" s="30">
        <v>2</v>
      </c>
      <c r="G181" s="30" t="s">
        <v>614</v>
      </c>
      <c r="H181" s="31">
        <v>0</v>
      </c>
      <c r="I181" s="31" t="s">
        <v>614</v>
      </c>
      <c r="J181"/>
    </row>
    <row r="182" spans="1:10" ht="12.75" customHeight="1">
      <c r="A182" s="30" t="s">
        <v>420</v>
      </c>
      <c r="B182" s="148" t="s">
        <v>502</v>
      </c>
      <c r="C182" s="148" t="s">
        <v>503</v>
      </c>
      <c r="D182" s="31">
        <v>99</v>
      </c>
      <c r="E182" s="31" t="s">
        <v>149</v>
      </c>
      <c r="F182" s="148">
        <v>0</v>
      </c>
      <c r="G182" s="30" t="s">
        <v>614</v>
      </c>
      <c r="H182" s="31">
        <v>0</v>
      </c>
      <c r="I182" s="31" t="s">
        <v>614</v>
      </c>
      <c r="J182"/>
    </row>
    <row r="183" spans="1:10" ht="12.75" customHeight="1">
      <c r="A183" s="30" t="s">
        <v>420</v>
      </c>
      <c r="B183" s="148" t="s">
        <v>504</v>
      </c>
      <c r="C183" s="148" t="s">
        <v>505</v>
      </c>
      <c r="D183" s="31">
        <v>99</v>
      </c>
      <c r="E183" s="31" t="s">
        <v>149</v>
      </c>
      <c r="F183" s="148">
        <v>0</v>
      </c>
      <c r="G183" s="30" t="s">
        <v>614</v>
      </c>
      <c r="H183" s="31">
        <v>0</v>
      </c>
      <c r="I183" s="31" t="s">
        <v>614</v>
      </c>
      <c r="J183"/>
    </row>
    <row r="184" spans="1:10" ht="12.75" customHeight="1">
      <c r="A184" s="30" t="s">
        <v>420</v>
      </c>
      <c r="B184" s="30" t="s">
        <v>506</v>
      </c>
      <c r="C184" s="30" t="s">
        <v>507</v>
      </c>
      <c r="D184" s="30">
        <v>99</v>
      </c>
      <c r="E184" s="31" t="s">
        <v>149</v>
      </c>
      <c r="F184" s="30">
        <v>3</v>
      </c>
      <c r="G184" s="30" t="s">
        <v>614</v>
      </c>
      <c r="H184" s="31">
        <v>0</v>
      </c>
      <c r="I184" s="31" t="s">
        <v>614</v>
      </c>
      <c r="J184"/>
    </row>
    <row r="185" spans="1:10" ht="12.75" customHeight="1">
      <c r="A185" s="30" t="s">
        <v>420</v>
      </c>
      <c r="B185" s="148" t="s">
        <v>508</v>
      </c>
      <c r="C185" s="148" t="s">
        <v>509</v>
      </c>
      <c r="D185" s="31">
        <v>99</v>
      </c>
      <c r="E185" s="31" t="s">
        <v>149</v>
      </c>
      <c r="F185" s="148">
        <v>0</v>
      </c>
      <c r="G185" s="30" t="s">
        <v>614</v>
      </c>
      <c r="H185" s="31">
        <v>0</v>
      </c>
      <c r="I185" s="31" t="s">
        <v>614</v>
      </c>
      <c r="J185"/>
    </row>
    <row r="186" spans="1:10" ht="12.75" customHeight="1">
      <c r="A186" s="30" t="s">
        <v>420</v>
      </c>
      <c r="B186" s="148" t="s">
        <v>510</v>
      </c>
      <c r="C186" s="148" t="s">
        <v>511</v>
      </c>
      <c r="D186" s="31">
        <v>99</v>
      </c>
      <c r="E186" s="31" t="s">
        <v>149</v>
      </c>
      <c r="F186" s="148">
        <v>0</v>
      </c>
      <c r="G186" s="30" t="s">
        <v>614</v>
      </c>
      <c r="H186" s="31">
        <v>0</v>
      </c>
      <c r="I186" s="31" t="s">
        <v>614</v>
      </c>
      <c r="J186"/>
    </row>
    <row r="187" spans="1:10" ht="12.75" customHeight="1">
      <c r="A187" s="30" t="s">
        <v>420</v>
      </c>
      <c r="B187" s="148" t="s">
        <v>512</v>
      </c>
      <c r="C187" s="148" t="s">
        <v>513</v>
      </c>
      <c r="D187" s="31">
        <v>99</v>
      </c>
      <c r="E187" s="31" t="s">
        <v>149</v>
      </c>
      <c r="F187" s="148">
        <v>0</v>
      </c>
      <c r="G187" s="30" t="s">
        <v>614</v>
      </c>
      <c r="H187" s="31">
        <v>0</v>
      </c>
      <c r="I187" s="31" t="s">
        <v>614</v>
      </c>
      <c r="J187"/>
    </row>
    <row r="188" spans="1:10" ht="12.75" customHeight="1">
      <c r="A188" s="30" t="s">
        <v>420</v>
      </c>
      <c r="B188" s="148" t="s">
        <v>514</v>
      </c>
      <c r="C188" s="148" t="s">
        <v>515</v>
      </c>
      <c r="D188" s="31">
        <v>99</v>
      </c>
      <c r="E188" s="31" t="s">
        <v>149</v>
      </c>
      <c r="F188" s="148">
        <v>0</v>
      </c>
      <c r="G188" s="30" t="s">
        <v>614</v>
      </c>
      <c r="H188" s="31">
        <v>0</v>
      </c>
      <c r="I188" s="31" t="s">
        <v>614</v>
      </c>
      <c r="J188"/>
    </row>
    <row r="189" spans="1:10" ht="12.75" customHeight="1">
      <c r="A189" s="30" t="s">
        <v>420</v>
      </c>
      <c r="B189" s="148" t="s">
        <v>516</v>
      </c>
      <c r="C189" s="148" t="s">
        <v>517</v>
      </c>
      <c r="D189" s="31">
        <v>99</v>
      </c>
      <c r="E189" s="31" t="s">
        <v>149</v>
      </c>
      <c r="F189" s="148">
        <v>0</v>
      </c>
      <c r="G189" s="30" t="s">
        <v>614</v>
      </c>
      <c r="H189" s="31">
        <v>0</v>
      </c>
      <c r="I189" s="31" t="s">
        <v>614</v>
      </c>
      <c r="J189"/>
    </row>
    <row r="190" spans="1:10" ht="12.75" customHeight="1">
      <c r="A190" s="30" t="s">
        <v>420</v>
      </c>
      <c r="B190" s="148" t="s">
        <v>518</v>
      </c>
      <c r="C190" s="148" t="s">
        <v>519</v>
      </c>
      <c r="D190" s="31">
        <v>99</v>
      </c>
      <c r="E190" s="31" t="s">
        <v>149</v>
      </c>
      <c r="F190" s="148">
        <v>0</v>
      </c>
      <c r="G190" s="30" t="s">
        <v>614</v>
      </c>
      <c r="H190" s="31">
        <v>0</v>
      </c>
      <c r="I190" s="31" t="s">
        <v>614</v>
      </c>
      <c r="J190"/>
    </row>
    <row r="191" spans="1:10" ht="12.75" customHeight="1">
      <c r="A191" s="30" t="s">
        <v>420</v>
      </c>
      <c r="B191" s="148" t="s">
        <v>520</v>
      </c>
      <c r="C191" s="148" t="s">
        <v>521</v>
      </c>
      <c r="D191" s="31">
        <v>99</v>
      </c>
      <c r="E191" s="31" t="s">
        <v>149</v>
      </c>
      <c r="F191" s="148">
        <v>0</v>
      </c>
      <c r="G191" s="30" t="s">
        <v>614</v>
      </c>
      <c r="H191" s="31">
        <v>0</v>
      </c>
      <c r="I191" s="31" t="s">
        <v>614</v>
      </c>
      <c r="J191"/>
    </row>
    <row r="192" spans="1:10" ht="12.75" customHeight="1">
      <c r="A192" s="30" t="s">
        <v>420</v>
      </c>
      <c r="B192" s="148" t="s">
        <v>522</v>
      </c>
      <c r="C192" s="148" t="s">
        <v>523</v>
      </c>
      <c r="D192" s="31">
        <v>99</v>
      </c>
      <c r="E192" s="31" t="s">
        <v>149</v>
      </c>
      <c r="F192" s="148">
        <v>0</v>
      </c>
      <c r="G192" s="30" t="s">
        <v>614</v>
      </c>
      <c r="H192" s="31">
        <v>0</v>
      </c>
      <c r="I192" s="31" t="s">
        <v>614</v>
      </c>
      <c r="J192"/>
    </row>
    <row r="193" spans="1:10" ht="12.75" customHeight="1">
      <c r="A193" s="30" t="s">
        <v>420</v>
      </c>
      <c r="B193" s="148" t="s">
        <v>524</v>
      </c>
      <c r="C193" s="148" t="s">
        <v>525</v>
      </c>
      <c r="D193" s="31">
        <v>99</v>
      </c>
      <c r="E193" s="31" t="s">
        <v>149</v>
      </c>
      <c r="F193" s="148">
        <v>0</v>
      </c>
      <c r="G193" s="30" t="s">
        <v>614</v>
      </c>
      <c r="H193" s="31">
        <v>0</v>
      </c>
      <c r="I193" s="31" t="s">
        <v>614</v>
      </c>
      <c r="J193"/>
    </row>
    <row r="194" spans="1:10" ht="12.75" customHeight="1">
      <c r="A194" s="30" t="s">
        <v>420</v>
      </c>
      <c r="B194" s="148" t="s">
        <v>526</v>
      </c>
      <c r="C194" s="148" t="s">
        <v>527</v>
      </c>
      <c r="D194" s="31">
        <v>99</v>
      </c>
      <c r="E194" s="31" t="s">
        <v>149</v>
      </c>
      <c r="F194" s="148">
        <v>0</v>
      </c>
      <c r="G194" s="30" t="s">
        <v>614</v>
      </c>
      <c r="H194" s="31">
        <v>0</v>
      </c>
      <c r="I194" s="31" t="s">
        <v>614</v>
      </c>
      <c r="J194"/>
    </row>
    <row r="195" spans="1:10" ht="12.75" customHeight="1">
      <c r="A195" s="30" t="s">
        <v>420</v>
      </c>
      <c r="B195" s="148" t="s">
        <v>528</v>
      </c>
      <c r="C195" s="148" t="s">
        <v>529</v>
      </c>
      <c r="D195" s="31">
        <v>99</v>
      </c>
      <c r="E195" s="31" t="s">
        <v>149</v>
      </c>
      <c r="F195" s="148">
        <v>0</v>
      </c>
      <c r="G195" s="30" t="s">
        <v>614</v>
      </c>
      <c r="H195" s="31">
        <v>0</v>
      </c>
      <c r="I195" s="31" t="s">
        <v>614</v>
      </c>
      <c r="J195"/>
    </row>
    <row r="196" spans="1:10" ht="12.75" customHeight="1">
      <c r="A196" s="30" t="s">
        <v>420</v>
      </c>
      <c r="B196" s="30" t="s">
        <v>530</v>
      </c>
      <c r="C196" s="30" t="s">
        <v>531</v>
      </c>
      <c r="D196" s="30">
        <v>99</v>
      </c>
      <c r="E196" s="31" t="s">
        <v>149</v>
      </c>
      <c r="F196" s="30">
        <v>10</v>
      </c>
      <c r="G196" s="30" t="s">
        <v>614</v>
      </c>
      <c r="H196" s="31">
        <v>0</v>
      </c>
      <c r="I196" s="31" t="s">
        <v>614</v>
      </c>
      <c r="J196"/>
    </row>
    <row r="197" spans="1:10" ht="12.75" customHeight="1">
      <c r="A197" s="30" t="s">
        <v>420</v>
      </c>
      <c r="B197" s="148" t="s">
        <v>532</v>
      </c>
      <c r="C197" s="148" t="s">
        <v>533</v>
      </c>
      <c r="D197" s="31">
        <v>99</v>
      </c>
      <c r="E197" s="31" t="s">
        <v>149</v>
      </c>
      <c r="F197" s="148">
        <v>0</v>
      </c>
      <c r="G197" s="30" t="s">
        <v>614</v>
      </c>
      <c r="H197" s="31">
        <v>0</v>
      </c>
      <c r="I197" s="31" t="s">
        <v>614</v>
      </c>
      <c r="J197"/>
    </row>
    <row r="198" spans="1:10" ht="12.75" customHeight="1">
      <c r="A198" s="30" t="s">
        <v>420</v>
      </c>
      <c r="B198" s="148" t="s">
        <v>534</v>
      </c>
      <c r="C198" s="148" t="s">
        <v>535</v>
      </c>
      <c r="D198" s="31">
        <v>99</v>
      </c>
      <c r="E198" s="31" t="s">
        <v>149</v>
      </c>
      <c r="F198" s="148">
        <v>0</v>
      </c>
      <c r="G198" s="30" t="s">
        <v>614</v>
      </c>
      <c r="H198" s="31">
        <v>0</v>
      </c>
      <c r="I198" s="31" t="s">
        <v>614</v>
      </c>
      <c r="J198"/>
    </row>
    <row r="199" spans="1:10" ht="12.75" customHeight="1">
      <c r="A199" s="30" t="s">
        <v>420</v>
      </c>
      <c r="B199" s="148" t="s">
        <v>536</v>
      </c>
      <c r="C199" s="148" t="s">
        <v>537</v>
      </c>
      <c r="D199" s="31">
        <v>99</v>
      </c>
      <c r="E199" s="31" t="s">
        <v>149</v>
      </c>
      <c r="F199" s="148">
        <v>0</v>
      </c>
      <c r="G199" s="30" t="s">
        <v>614</v>
      </c>
      <c r="H199" s="31">
        <v>0</v>
      </c>
      <c r="I199" s="31" t="s">
        <v>614</v>
      </c>
      <c r="J199"/>
    </row>
    <row r="200" spans="1:10" ht="12.75" customHeight="1">
      <c r="A200" s="30" t="s">
        <v>420</v>
      </c>
      <c r="B200" s="148" t="s">
        <v>538</v>
      </c>
      <c r="C200" s="148" t="s">
        <v>539</v>
      </c>
      <c r="D200" s="31">
        <v>99</v>
      </c>
      <c r="E200" s="31" t="s">
        <v>149</v>
      </c>
      <c r="F200" s="148">
        <v>0</v>
      </c>
      <c r="G200" s="30" t="s">
        <v>614</v>
      </c>
      <c r="H200" s="31">
        <v>0</v>
      </c>
      <c r="I200" s="31" t="s">
        <v>614</v>
      </c>
      <c r="J200"/>
    </row>
    <row r="201" spans="1:10" ht="12.75" customHeight="1">
      <c r="A201" s="30" t="s">
        <v>420</v>
      </c>
      <c r="B201" s="148" t="s">
        <v>540</v>
      </c>
      <c r="C201" s="148" t="s">
        <v>541</v>
      </c>
      <c r="D201" s="31">
        <v>99</v>
      </c>
      <c r="E201" s="31" t="s">
        <v>149</v>
      </c>
      <c r="F201" s="148">
        <v>0</v>
      </c>
      <c r="G201" s="30" t="s">
        <v>614</v>
      </c>
      <c r="H201" s="31">
        <v>0</v>
      </c>
      <c r="I201" s="31" t="s">
        <v>614</v>
      </c>
      <c r="J201"/>
    </row>
    <row r="202" spans="1:10" ht="12.75" customHeight="1">
      <c r="A202" s="30" t="s">
        <v>420</v>
      </c>
      <c r="B202" s="148" t="s">
        <v>542</v>
      </c>
      <c r="C202" s="148" t="s">
        <v>543</v>
      </c>
      <c r="D202" s="31">
        <v>99</v>
      </c>
      <c r="E202" s="31" t="s">
        <v>149</v>
      </c>
      <c r="F202" s="148">
        <v>0</v>
      </c>
      <c r="G202" s="30" t="s">
        <v>614</v>
      </c>
      <c r="H202" s="31">
        <v>0</v>
      </c>
      <c r="I202" s="31" t="s">
        <v>614</v>
      </c>
      <c r="J202"/>
    </row>
    <row r="203" spans="1:10" ht="12.75" customHeight="1">
      <c r="A203" s="30" t="s">
        <v>420</v>
      </c>
      <c r="B203" s="148" t="s">
        <v>544</v>
      </c>
      <c r="C203" s="148" t="s">
        <v>545</v>
      </c>
      <c r="D203" s="31">
        <v>99</v>
      </c>
      <c r="E203" s="31" t="s">
        <v>149</v>
      </c>
      <c r="F203" s="148">
        <v>0</v>
      </c>
      <c r="G203" s="30" t="s">
        <v>614</v>
      </c>
      <c r="H203" s="31">
        <v>0</v>
      </c>
      <c r="I203" s="31" t="s">
        <v>614</v>
      </c>
      <c r="J203"/>
    </row>
    <row r="204" spans="1:10" ht="12.75" customHeight="1">
      <c r="A204" s="30" t="s">
        <v>420</v>
      </c>
      <c r="B204" s="148" t="s">
        <v>546</v>
      </c>
      <c r="C204" s="148" t="s">
        <v>547</v>
      </c>
      <c r="D204" s="31">
        <v>99</v>
      </c>
      <c r="E204" s="31" t="s">
        <v>149</v>
      </c>
      <c r="F204" s="148">
        <v>0</v>
      </c>
      <c r="G204" s="30" t="s">
        <v>614</v>
      </c>
      <c r="H204" s="31">
        <v>0</v>
      </c>
      <c r="I204" s="31" t="s">
        <v>614</v>
      </c>
      <c r="J204"/>
    </row>
    <row r="205" spans="1:10" ht="12.75" customHeight="1">
      <c r="A205" s="30" t="s">
        <v>420</v>
      </c>
      <c r="B205" s="148" t="s">
        <v>548</v>
      </c>
      <c r="C205" s="148" t="s">
        <v>549</v>
      </c>
      <c r="D205" s="31">
        <v>99</v>
      </c>
      <c r="E205" s="31" t="s">
        <v>149</v>
      </c>
      <c r="F205" s="148">
        <v>0</v>
      </c>
      <c r="G205" s="30" t="s">
        <v>614</v>
      </c>
      <c r="H205" s="31">
        <v>0</v>
      </c>
      <c r="I205" s="31" t="s">
        <v>614</v>
      </c>
      <c r="J205"/>
    </row>
    <row r="206" spans="1:10" ht="12.75" customHeight="1">
      <c r="A206" s="30" t="s">
        <v>420</v>
      </c>
      <c r="B206" s="148" t="s">
        <v>550</v>
      </c>
      <c r="C206" s="148" t="s">
        <v>551</v>
      </c>
      <c r="D206" s="31">
        <v>99</v>
      </c>
      <c r="E206" s="31" t="s">
        <v>149</v>
      </c>
      <c r="F206" s="148">
        <v>0</v>
      </c>
      <c r="G206" s="30" t="s">
        <v>614</v>
      </c>
      <c r="H206" s="31">
        <v>0</v>
      </c>
      <c r="I206" s="31" t="s">
        <v>614</v>
      </c>
      <c r="J206"/>
    </row>
    <row r="207" spans="1:10" ht="12.75" customHeight="1">
      <c r="A207" s="30" t="s">
        <v>420</v>
      </c>
      <c r="B207" s="148" t="s">
        <v>552</v>
      </c>
      <c r="C207" s="148" t="s">
        <v>553</v>
      </c>
      <c r="D207" s="31">
        <v>99</v>
      </c>
      <c r="E207" s="31" t="s">
        <v>149</v>
      </c>
      <c r="F207" s="148">
        <v>0</v>
      </c>
      <c r="G207" s="30" t="s">
        <v>614</v>
      </c>
      <c r="H207" s="31">
        <v>0</v>
      </c>
      <c r="I207" s="31" t="s">
        <v>614</v>
      </c>
      <c r="J207"/>
    </row>
    <row r="208" spans="1:10" ht="12.75" customHeight="1">
      <c r="A208" s="30" t="s">
        <v>420</v>
      </c>
      <c r="B208" s="148" t="s">
        <v>554</v>
      </c>
      <c r="C208" s="148" t="s">
        <v>555</v>
      </c>
      <c r="D208" s="31">
        <v>99</v>
      </c>
      <c r="E208" s="31" t="s">
        <v>149</v>
      </c>
      <c r="F208" s="148">
        <v>0</v>
      </c>
      <c r="G208" s="30" t="s">
        <v>614</v>
      </c>
      <c r="H208" s="31">
        <v>0</v>
      </c>
      <c r="I208" s="31" t="s">
        <v>614</v>
      </c>
      <c r="J208"/>
    </row>
    <row r="209" spans="1:10" ht="12.75" customHeight="1">
      <c r="A209" s="30" t="s">
        <v>420</v>
      </c>
      <c r="B209" s="148" t="s">
        <v>556</v>
      </c>
      <c r="C209" s="148" t="s">
        <v>557</v>
      </c>
      <c r="D209" s="31">
        <v>99</v>
      </c>
      <c r="E209" s="31" t="s">
        <v>149</v>
      </c>
      <c r="F209" s="148">
        <v>0</v>
      </c>
      <c r="G209" s="30" t="s">
        <v>614</v>
      </c>
      <c r="H209" s="31">
        <v>0</v>
      </c>
      <c r="I209" s="31" t="s">
        <v>614</v>
      </c>
      <c r="J209"/>
    </row>
    <row r="210" spans="1:10" ht="12.75" customHeight="1">
      <c r="A210" s="31" t="s">
        <v>420</v>
      </c>
      <c r="B210" s="31" t="s">
        <v>627</v>
      </c>
      <c r="C210" s="31" t="s">
        <v>628</v>
      </c>
      <c r="D210" s="31">
        <v>99</v>
      </c>
      <c r="E210" s="31" t="s">
        <v>149</v>
      </c>
      <c r="F210" s="31">
        <v>1</v>
      </c>
      <c r="G210" s="31" t="s">
        <v>614</v>
      </c>
      <c r="H210" s="31">
        <v>0</v>
      </c>
      <c r="I210" s="31" t="s">
        <v>614</v>
      </c>
      <c r="J210"/>
    </row>
    <row r="211" spans="1:10" ht="12.75" customHeight="1">
      <c r="A211" s="30" t="s">
        <v>420</v>
      </c>
      <c r="B211" s="30" t="s">
        <v>558</v>
      </c>
      <c r="C211" s="30" t="s">
        <v>559</v>
      </c>
      <c r="D211" s="30">
        <v>99</v>
      </c>
      <c r="E211" s="31" t="s">
        <v>149</v>
      </c>
      <c r="F211" s="30">
        <v>1</v>
      </c>
      <c r="G211" s="30" t="s">
        <v>614</v>
      </c>
      <c r="H211" s="31">
        <v>0</v>
      </c>
      <c r="I211" s="31" t="s">
        <v>614</v>
      </c>
      <c r="J211"/>
    </row>
    <row r="212" spans="1:10" ht="12.75" customHeight="1">
      <c r="A212" s="30" t="s">
        <v>420</v>
      </c>
      <c r="B212" s="30" t="s">
        <v>560</v>
      </c>
      <c r="C212" s="30" t="s">
        <v>561</v>
      </c>
      <c r="D212" s="30">
        <v>99</v>
      </c>
      <c r="E212" s="31" t="s">
        <v>149</v>
      </c>
      <c r="F212" s="30">
        <v>1</v>
      </c>
      <c r="G212" s="30" t="s">
        <v>614</v>
      </c>
      <c r="H212" s="31">
        <v>0</v>
      </c>
      <c r="I212" s="31" t="s">
        <v>614</v>
      </c>
      <c r="J212"/>
    </row>
    <row r="213" spans="1:10" ht="12.75" customHeight="1">
      <c r="A213" s="30" t="s">
        <v>420</v>
      </c>
      <c r="B213" s="30" t="s">
        <v>562</v>
      </c>
      <c r="C213" s="30" t="s">
        <v>563</v>
      </c>
      <c r="D213" s="30">
        <v>99</v>
      </c>
      <c r="E213" s="31" t="s">
        <v>149</v>
      </c>
      <c r="F213" s="30">
        <v>2</v>
      </c>
      <c r="G213" s="30" t="s">
        <v>614</v>
      </c>
      <c r="H213" s="31">
        <v>0</v>
      </c>
      <c r="I213" s="31" t="s">
        <v>614</v>
      </c>
      <c r="J213"/>
    </row>
    <row r="214" spans="1:10" ht="12.75" customHeight="1">
      <c r="A214" s="30" t="s">
        <v>420</v>
      </c>
      <c r="B214" s="148" t="s">
        <v>564</v>
      </c>
      <c r="C214" s="148" t="s">
        <v>565</v>
      </c>
      <c r="D214" s="31">
        <v>99</v>
      </c>
      <c r="E214" s="31" t="s">
        <v>149</v>
      </c>
      <c r="F214" s="148">
        <v>0</v>
      </c>
      <c r="G214" s="30" t="s">
        <v>614</v>
      </c>
      <c r="H214" s="31">
        <v>0</v>
      </c>
      <c r="I214" s="31" t="s">
        <v>614</v>
      </c>
      <c r="J214"/>
    </row>
    <row r="215" spans="1:10" ht="12.75" customHeight="1">
      <c r="A215" s="30" t="s">
        <v>420</v>
      </c>
      <c r="B215" s="30" t="s">
        <v>566</v>
      </c>
      <c r="C215" s="30" t="s">
        <v>567</v>
      </c>
      <c r="D215" s="30">
        <v>99</v>
      </c>
      <c r="E215" s="31" t="s">
        <v>149</v>
      </c>
      <c r="F215" s="30">
        <v>1</v>
      </c>
      <c r="G215" s="30" t="s">
        <v>614</v>
      </c>
      <c r="H215" s="31">
        <v>0</v>
      </c>
      <c r="I215" s="31" t="s">
        <v>614</v>
      </c>
      <c r="J215"/>
    </row>
    <row r="216" spans="1:10" ht="12.75" customHeight="1">
      <c r="A216" s="30" t="s">
        <v>420</v>
      </c>
      <c r="B216" s="30" t="s">
        <v>568</v>
      </c>
      <c r="C216" s="30" t="s">
        <v>569</v>
      </c>
      <c r="D216" s="30">
        <v>99</v>
      </c>
      <c r="E216" s="31" t="s">
        <v>149</v>
      </c>
      <c r="F216" s="30">
        <v>1</v>
      </c>
      <c r="G216" s="30" t="s">
        <v>614</v>
      </c>
      <c r="H216" s="31">
        <v>0</v>
      </c>
      <c r="I216" s="31" t="s">
        <v>614</v>
      </c>
      <c r="J216"/>
    </row>
    <row r="217" spans="1:10" ht="12.75" customHeight="1">
      <c r="A217" s="30" t="s">
        <v>420</v>
      </c>
      <c r="B217" s="30" t="s">
        <v>570</v>
      </c>
      <c r="C217" s="30" t="s">
        <v>571</v>
      </c>
      <c r="D217" s="30">
        <v>99</v>
      </c>
      <c r="E217" s="31" t="s">
        <v>149</v>
      </c>
      <c r="F217" s="30">
        <v>1</v>
      </c>
      <c r="G217" s="30" t="s">
        <v>614</v>
      </c>
      <c r="H217" s="31">
        <v>0</v>
      </c>
      <c r="I217" s="31" t="s">
        <v>614</v>
      </c>
      <c r="J217"/>
    </row>
    <row r="218" spans="1:10" ht="12.75" customHeight="1">
      <c r="A218" s="30" t="s">
        <v>420</v>
      </c>
      <c r="B218" s="30" t="s">
        <v>572</v>
      </c>
      <c r="C218" s="30" t="s">
        <v>573</v>
      </c>
      <c r="D218" s="30">
        <v>99</v>
      </c>
      <c r="E218" s="31" t="s">
        <v>149</v>
      </c>
      <c r="F218" s="30">
        <v>1</v>
      </c>
      <c r="G218" s="30" t="s">
        <v>614</v>
      </c>
      <c r="H218" s="31">
        <v>0</v>
      </c>
      <c r="I218" s="31" t="s">
        <v>614</v>
      </c>
      <c r="J218"/>
    </row>
    <row r="219" spans="1:10" ht="12.75" customHeight="1">
      <c r="A219" s="30" t="s">
        <v>420</v>
      </c>
      <c r="B219" s="30" t="s">
        <v>574</v>
      </c>
      <c r="C219" s="30" t="s">
        <v>575</v>
      </c>
      <c r="D219" s="30">
        <v>99</v>
      </c>
      <c r="E219" s="31" t="s">
        <v>149</v>
      </c>
      <c r="F219" s="30">
        <v>2</v>
      </c>
      <c r="G219" s="30" t="s">
        <v>614</v>
      </c>
      <c r="H219" s="31">
        <v>0</v>
      </c>
      <c r="I219" s="31" t="s">
        <v>614</v>
      </c>
      <c r="J219"/>
    </row>
    <row r="220" spans="1:10" ht="12.75" customHeight="1">
      <c r="A220" s="30" t="s">
        <v>420</v>
      </c>
      <c r="B220" s="30" t="s">
        <v>576</v>
      </c>
      <c r="C220" s="30" t="s">
        <v>577</v>
      </c>
      <c r="D220" s="30">
        <v>99</v>
      </c>
      <c r="E220" s="31" t="s">
        <v>149</v>
      </c>
      <c r="F220" s="30">
        <v>8</v>
      </c>
      <c r="G220" s="30" t="s">
        <v>614</v>
      </c>
      <c r="H220" s="31">
        <v>0</v>
      </c>
      <c r="I220" s="31" t="s">
        <v>614</v>
      </c>
      <c r="J220"/>
    </row>
    <row r="221" spans="1:10" ht="12.75" customHeight="1">
      <c r="A221" s="30" t="s">
        <v>420</v>
      </c>
      <c r="B221" s="30" t="s">
        <v>578</v>
      </c>
      <c r="C221" s="30" t="s">
        <v>579</v>
      </c>
      <c r="D221" s="30">
        <v>99</v>
      </c>
      <c r="E221" s="31" t="s">
        <v>149</v>
      </c>
      <c r="F221" s="30">
        <v>8</v>
      </c>
      <c r="G221" s="30" t="s">
        <v>614</v>
      </c>
      <c r="H221" s="31">
        <v>0</v>
      </c>
      <c r="I221" s="31" t="s">
        <v>614</v>
      </c>
      <c r="J221"/>
    </row>
    <row r="222" spans="1:10" ht="12.75" customHeight="1">
      <c r="A222" s="30" t="s">
        <v>420</v>
      </c>
      <c r="B222" s="30" t="s">
        <v>580</v>
      </c>
      <c r="C222" s="30" t="s">
        <v>581</v>
      </c>
      <c r="D222" s="30">
        <v>99</v>
      </c>
      <c r="E222" s="31" t="s">
        <v>149</v>
      </c>
      <c r="F222" s="30">
        <v>1</v>
      </c>
      <c r="G222" s="30" t="s">
        <v>614</v>
      </c>
      <c r="H222" s="31">
        <v>0</v>
      </c>
      <c r="I222" s="31" t="s">
        <v>614</v>
      </c>
      <c r="J222"/>
    </row>
    <row r="223" spans="1:10" ht="12.75" customHeight="1">
      <c r="A223" s="30" t="s">
        <v>420</v>
      </c>
      <c r="B223" s="148" t="s">
        <v>582</v>
      </c>
      <c r="C223" s="148" t="s">
        <v>583</v>
      </c>
      <c r="D223" s="31">
        <v>99</v>
      </c>
      <c r="E223" s="31" t="s">
        <v>149</v>
      </c>
      <c r="F223" s="148">
        <v>0</v>
      </c>
      <c r="G223" s="30" t="s">
        <v>614</v>
      </c>
      <c r="H223" s="31">
        <v>0</v>
      </c>
      <c r="I223" s="31" t="s">
        <v>614</v>
      </c>
      <c r="J223"/>
    </row>
    <row r="224" spans="1:10" ht="12.75" customHeight="1">
      <c r="A224" s="30" t="s">
        <v>420</v>
      </c>
      <c r="B224" s="148" t="s">
        <v>584</v>
      </c>
      <c r="C224" s="148" t="s">
        <v>585</v>
      </c>
      <c r="D224" s="31">
        <v>99</v>
      </c>
      <c r="E224" s="31" t="s">
        <v>149</v>
      </c>
      <c r="F224" s="148">
        <v>0</v>
      </c>
      <c r="G224" s="30" t="s">
        <v>614</v>
      </c>
      <c r="H224" s="31">
        <v>0</v>
      </c>
      <c r="I224" s="31" t="s">
        <v>614</v>
      </c>
      <c r="J224"/>
    </row>
    <row r="225" spans="1:10" ht="12.75" customHeight="1">
      <c r="A225" s="30" t="s">
        <v>420</v>
      </c>
      <c r="B225" s="148" t="s">
        <v>586</v>
      </c>
      <c r="C225" s="148" t="s">
        <v>587</v>
      </c>
      <c r="D225" s="31">
        <v>99</v>
      </c>
      <c r="E225" s="31" t="s">
        <v>149</v>
      </c>
      <c r="F225" s="148">
        <v>0</v>
      </c>
      <c r="G225" s="30" t="s">
        <v>614</v>
      </c>
      <c r="H225" s="31">
        <v>0</v>
      </c>
      <c r="I225" s="31" t="s">
        <v>614</v>
      </c>
      <c r="J225"/>
    </row>
    <row r="226" spans="1:10" ht="12.75" customHeight="1">
      <c r="A226" s="30" t="s">
        <v>420</v>
      </c>
      <c r="B226" s="148" t="s">
        <v>588</v>
      </c>
      <c r="C226" s="148" t="s">
        <v>589</v>
      </c>
      <c r="D226" s="31">
        <v>99</v>
      </c>
      <c r="E226" s="31" t="s">
        <v>149</v>
      </c>
      <c r="F226" s="148">
        <v>0</v>
      </c>
      <c r="G226" s="30" t="s">
        <v>614</v>
      </c>
      <c r="H226" s="31">
        <v>0</v>
      </c>
      <c r="I226" s="31" t="s">
        <v>614</v>
      </c>
      <c r="J226"/>
    </row>
    <row r="227" spans="1:10" ht="12.75" customHeight="1">
      <c r="A227" s="30" t="s">
        <v>420</v>
      </c>
      <c r="B227" s="148" t="s">
        <v>590</v>
      </c>
      <c r="C227" s="148" t="s">
        <v>591</v>
      </c>
      <c r="D227" s="31">
        <v>99</v>
      </c>
      <c r="E227" s="31" t="s">
        <v>149</v>
      </c>
      <c r="F227" s="148">
        <v>0</v>
      </c>
      <c r="G227" s="30" t="s">
        <v>614</v>
      </c>
      <c r="H227" s="31">
        <v>0</v>
      </c>
      <c r="I227" s="31" t="s">
        <v>614</v>
      </c>
      <c r="J227"/>
    </row>
    <row r="228" spans="1:10" ht="12.75" customHeight="1">
      <c r="A228" s="30" t="s">
        <v>420</v>
      </c>
      <c r="B228" s="30" t="s">
        <v>592</v>
      </c>
      <c r="C228" s="30" t="s">
        <v>593</v>
      </c>
      <c r="D228" s="30">
        <v>99</v>
      </c>
      <c r="E228" s="31" t="s">
        <v>149</v>
      </c>
      <c r="F228" s="30">
        <v>1</v>
      </c>
      <c r="G228" s="30" t="s">
        <v>614</v>
      </c>
      <c r="H228" s="31">
        <v>0</v>
      </c>
      <c r="I228" s="31" t="s">
        <v>614</v>
      </c>
      <c r="J228"/>
    </row>
    <row r="229" spans="1:10" ht="12.75" customHeight="1">
      <c r="A229" s="30" t="s">
        <v>420</v>
      </c>
      <c r="B229" s="148" t="s">
        <v>594</v>
      </c>
      <c r="C229" s="148" t="s">
        <v>595</v>
      </c>
      <c r="D229" s="31">
        <v>99</v>
      </c>
      <c r="E229" s="31" t="s">
        <v>149</v>
      </c>
      <c r="F229" s="148">
        <v>0</v>
      </c>
      <c r="G229" s="30" t="s">
        <v>614</v>
      </c>
      <c r="H229" s="31">
        <v>0</v>
      </c>
      <c r="I229" s="31" t="s">
        <v>614</v>
      </c>
      <c r="J229"/>
    </row>
    <row r="230" spans="1:10" ht="12.75" customHeight="1">
      <c r="A230" s="31" t="s">
        <v>420</v>
      </c>
      <c r="B230" s="31" t="s">
        <v>629</v>
      </c>
      <c r="C230" s="31" t="s">
        <v>630</v>
      </c>
      <c r="D230" s="31">
        <v>99</v>
      </c>
      <c r="E230" s="31" t="s">
        <v>149</v>
      </c>
      <c r="F230" s="31">
        <v>1</v>
      </c>
      <c r="G230" s="31" t="s">
        <v>614</v>
      </c>
      <c r="H230" s="31">
        <v>0</v>
      </c>
      <c r="I230" s="31" t="s">
        <v>614</v>
      </c>
      <c r="J230"/>
    </row>
    <row r="231" spans="1:10" ht="12.75" customHeight="1">
      <c r="A231" s="30" t="s">
        <v>420</v>
      </c>
      <c r="B231" s="30" t="s">
        <v>596</v>
      </c>
      <c r="C231" s="30" t="s">
        <v>597</v>
      </c>
      <c r="D231" s="30">
        <v>99</v>
      </c>
      <c r="E231" s="31" t="s">
        <v>149</v>
      </c>
      <c r="F231" s="30">
        <v>1</v>
      </c>
      <c r="G231" s="30" t="s">
        <v>614</v>
      </c>
      <c r="H231" s="31">
        <v>0</v>
      </c>
      <c r="I231" s="31" t="s">
        <v>614</v>
      </c>
      <c r="J231"/>
    </row>
    <row r="232" spans="1:10" ht="12.75" customHeight="1">
      <c r="A232" s="30" t="s">
        <v>420</v>
      </c>
      <c r="B232" s="30" t="s">
        <v>598</v>
      </c>
      <c r="C232" s="30" t="s">
        <v>599</v>
      </c>
      <c r="D232" s="30">
        <v>99</v>
      </c>
      <c r="E232" s="31" t="s">
        <v>149</v>
      </c>
      <c r="F232" s="30">
        <v>1</v>
      </c>
      <c r="G232" s="30" t="s">
        <v>614</v>
      </c>
      <c r="H232" s="31">
        <v>0</v>
      </c>
      <c r="I232" s="31" t="s">
        <v>614</v>
      </c>
      <c r="J232"/>
    </row>
    <row r="233" spans="1:10" ht="12.75" customHeight="1">
      <c r="A233" s="30" t="s">
        <v>420</v>
      </c>
      <c r="B233" s="30" t="s">
        <v>600</v>
      </c>
      <c r="C233" s="30" t="s">
        <v>601</v>
      </c>
      <c r="D233" s="30">
        <v>99</v>
      </c>
      <c r="E233" s="31" t="s">
        <v>149</v>
      </c>
      <c r="F233" s="30">
        <v>1</v>
      </c>
      <c r="G233" s="30" t="s">
        <v>614</v>
      </c>
      <c r="H233" s="31">
        <v>0</v>
      </c>
      <c r="I233" s="31" t="s">
        <v>614</v>
      </c>
      <c r="J233"/>
    </row>
    <row r="234" spans="1:10" ht="12.75" customHeight="1">
      <c r="A234" s="30" t="s">
        <v>420</v>
      </c>
      <c r="B234" s="148" t="s">
        <v>602</v>
      </c>
      <c r="C234" s="148" t="s">
        <v>603</v>
      </c>
      <c r="D234" s="31">
        <v>99</v>
      </c>
      <c r="E234" s="31" t="s">
        <v>149</v>
      </c>
      <c r="F234" s="148">
        <v>0</v>
      </c>
      <c r="G234" s="30" t="s">
        <v>614</v>
      </c>
      <c r="H234" s="31">
        <v>0</v>
      </c>
      <c r="I234" s="31" t="s">
        <v>614</v>
      </c>
      <c r="J234"/>
    </row>
    <row r="235" spans="1:10" ht="12.75" customHeight="1">
      <c r="A235" s="30" t="s">
        <v>420</v>
      </c>
      <c r="B235" s="148" t="s">
        <v>604</v>
      </c>
      <c r="C235" s="148" t="s">
        <v>605</v>
      </c>
      <c r="D235" s="31">
        <v>99</v>
      </c>
      <c r="E235" s="31" t="s">
        <v>149</v>
      </c>
      <c r="F235" s="148">
        <v>0</v>
      </c>
      <c r="G235" s="30" t="s">
        <v>614</v>
      </c>
      <c r="H235" s="31">
        <v>0</v>
      </c>
      <c r="I235" s="31" t="s">
        <v>614</v>
      </c>
      <c r="J235"/>
    </row>
    <row r="236" spans="1:10" ht="12.75" customHeight="1">
      <c r="A236" s="30" t="s">
        <v>420</v>
      </c>
      <c r="B236" s="148" t="s">
        <v>606</v>
      </c>
      <c r="C236" s="148" t="s">
        <v>607</v>
      </c>
      <c r="D236" s="31">
        <v>99</v>
      </c>
      <c r="E236" s="31" t="s">
        <v>149</v>
      </c>
      <c r="F236" s="148">
        <v>0</v>
      </c>
      <c r="G236" s="30" t="s">
        <v>614</v>
      </c>
      <c r="H236" s="31">
        <v>0</v>
      </c>
      <c r="I236" s="31" t="s">
        <v>614</v>
      </c>
      <c r="J236"/>
    </row>
    <row r="237" spans="1:10" ht="12.75" customHeight="1">
      <c r="A237" s="30" t="s">
        <v>420</v>
      </c>
      <c r="B237" s="148" t="s">
        <v>608</v>
      </c>
      <c r="C237" s="148" t="s">
        <v>609</v>
      </c>
      <c r="D237" s="31">
        <v>99</v>
      </c>
      <c r="E237" s="31" t="s">
        <v>149</v>
      </c>
      <c r="F237" s="148">
        <v>0</v>
      </c>
      <c r="G237" s="30" t="s">
        <v>614</v>
      </c>
      <c r="H237" s="31">
        <v>0</v>
      </c>
      <c r="I237" s="31" t="s">
        <v>614</v>
      </c>
      <c r="J237"/>
    </row>
    <row r="238" spans="1:10" ht="12.75" customHeight="1">
      <c r="A238" s="30" t="s">
        <v>420</v>
      </c>
      <c r="B238" s="148" t="s">
        <v>610</v>
      </c>
      <c r="C238" s="148" t="s">
        <v>611</v>
      </c>
      <c r="D238" s="31">
        <v>99</v>
      </c>
      <c r="E238" s="31" t="s">
        <v>149</v>
      </c>
      <c r="F238" s="148">
        <v>0</v>
      </c>
      <c r="G238" s="30" t="s">
        <v>614</v>
      </c>
      <c r="H238" s="31">
        <v>0</v>
      </c>
      <c r="I238" s="31" t="s">
        <v>614</v>
      </c>
      <c r="J238"/>
    </row>
    <row r="239" spans="1:10" ht="12.75" customHeight="1">
      <c r="A239" s="141" t="s">
        <v>420</v>
      </c>
      <c r="B239" s="141" t="s">
        <v>612</v>
      </c>
      <c r="C239" s="141" t="s">
        <v>613</v>
      </c>
      <c r="D239" s="141">
        <v>99</v>
      </c>
      <c r="E239" s="145" t="s">
        <v>149</v>
      </c>
      <c r="F239" s="141">
        <v>1</v>
      </c>
      <c r="G239" s="141" t="s">
        <v>614</v>
      </c>
      <c r="H239" s="145">
        <v>0</v>
      </c>
      <c r="I239" s="145" t="s">
        <v>614</v>
      </c>
      <c r="J239" s="167"/>
    </row>
    <row r="240" spans="1:10">
      <c r="A240" s="30"/>
      <c r="B240" s="29">
        <f>COUNTA(B140:B239)</f>
        <v>100</v>
      </c>
      <c r="C240" s="29"/>
      <c r="D240" s="30"/>
      <c r="E240" s="30"/>
      <c r="F240" s="29">
        <f>COUNTIF(F140:F239, "&gt;0")</f>
        <v>46</v>
      </c>
      <c r="G240" s="30"/>
      <c r="H240" s="29"/>
      <c r="I240" s="30"/>
      <c r="J240" s="52">
        <f>SUM(J140:J239)</f>
        <v>0</v>
      </c>
    </row>
    <row r="241" spans="1:10">
      <c r="A241" s="30"/>
      <c r="B241" s="29"/>
      <c r="C241" s="29"/>
      <c r="D241" s="30"/>
      <c r="E241" s="30"/>
      <c r="F241" s="29"/>
      <c r="G241" s="30"/>
      <c r="H241" s="29"/>
      <c r="I241" s="30"/>
      <c r="J241" s="52"/>
    </row>
    <row r="242" spans="1:10">
      <c r="A242" s="67"/>
      <c r="B242" s="67"/>
      <c r="C242" s="97" t="s">
        <v>106</v>
      </c>
      <c r="D242" s="98"/>
      <c r="E242" s="98"/>
      <c r="F242" s="67"/>
      <c r="G242" s="67"/>
      <c r="H242" s="67"/>
      <c r="I242" s="67"/>
    </row>
    <row r="243" spans="1:10">
      <c r="A243" s="67"/>
      <c r="B243" s="67"/>
      <c r="C243" s="99" t="s">
        <v>101</v>
      </c>
      <c r="D243" s="100">
        <f>SUM(B22+B40+B128+B138+B240)</f>
        <v>230</v>
      </c>
      <c r="E243" s="98"/>
      <c r="F243" s="67"/>
      <c r="G243" s="67"/>
      <c r="H243" s="67"/>
      <c r="I243" s="67"/>
      <c r="J243" s="2"/>
    </row>
    <row r="244" spans="1:10">
      <c r="C244" s="99" t="s">
        <v>104</v>
      </c>
      <c r="D244" s="100">
        <f>SUM(F22+F40+F128+F138+F240)</f>
        <v>72</v>
      </c>
      <c r="E244" s="98"/>
      <c r="J244" s="91"/>
    </row>
    <row r="245" spans="1:10">
      <c r="C245" s="111" t="s">
        <v>147</v>
      </c>
      <c r="D245" s="129">
        <f>D244/D243</f>
        <v>0.31304347826086959</v>
      </c>
      <c r="E245" s="98"/>
    </row>
    <row r="246" spans="1:10">
      <c r="C246" s="99" t="s">
        <v>105</v>
      </c>
      <c r="D246" s="101">
        <f>SUM(J22+J40+J128+J138+J240)</f>
        <v>0</v>
      </c>
      <c r="E246" s="102" t="s">
        <v>151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2010 Swimming Season
Rhode Island 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G103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140625" customWidth="1"/>
    <col min="2" max="2" width="7.28515625" customWidth="1"/>
    <col min="3" max="3" width="24.140625" customWidth="1"/>
    <col min="4" max="4" width="8.28515625" customWidth="1"/>
    <col min="5" max="5" width="7.7109375" customWidth="1"/>
    <col min="6" max="7" width="7.85546875" customWidth="1"/>
    <col min="8" max="8" width="8.85546875" customWidth="1"/>
    <col min="9" max="18" width="7.85546875" customWidth="1"/>
  </cols>
  <sheetData>
    <row r="1" spans="1:33">
      <c r="A1" s="59"/>
      <c r="B1" s="158" t="s">
        <v>35</v>
      </c>
      <c r="C1" s="158"/>
      <c r="D1" s="59"/>
      <c r="E1" s="59"/>
      <c r="F1" s="159" t="s">
        <v>148</v>
      </c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</row>
    <row r="2" spans="1:33" s="24" customFormat="1" ht="39" customHeight="1">
      <c r="A2" s="25" t="s">
        <v>12</v>
      </c>
      <c r="B2" s="25" t="s">
        <v>13</v>
      </c>
      <c r="C2" s="25" t="s">
        <v>68</v>
      </c>
      <c r="D2" s="25" t="s">
        <v>82</v>
      </c>
      <c r="E2" s="25" t="s">
        <v>83</v>
      </c>
      <c r="F2" s="25" t="s">
        <v>84</v>
      </c>
      <c r="G2" s="25" t="s">
        <v>85</v>
      </c>
      <c r="H2" s="3" t="s">
        <v>86</v>
      </c>
      <c r="I2" s="25" t="s">
        <v>87</v>
      </c>
      <c r="J2" s="25" t="s">
        <v>21</v>
      </c>
      <c r="K2" s="25" t="s">
        <v>19</v>
      </c>
      <c r="L2" s="25" t="s">
        <v>20</v>
      </c>
      <c r="M2" s="25" t="s">
        <v>22</v>
      </c>
      <c r="N2" s="25" t="s">
        <v>88</v>
      </c>
      <c r="O2" s="25" t="s">
        <v>89</v>
      </c>
      <c r="P2" s="25" t="s">
        <v>90</v>
      </c>
      <c r="Q2" s="25" t="s">
        <v>91</v>
      </c>
      <c r="R2" s="25" t="s">
        <v>92</v>
      </c>
    </row>
    <row r="3" spans="1:33">
      <c r="A3" s="30" t="s">
        <v>153</v>
      </c>
      <c r="B3" s="31" t="s">
        <v>158</v>
      </c>
      <c r="C3" s="31" t="s">
        <v>159</v>
      </c>
      <c r="D3" s="32" t="s">
        <v>29</v>
      </c>
      <c r="E3" s="32" t="s">
        <v>29</v>
      </c>
      <c r="F3" s="32"/>
      <c r="G3" s="32"/>
      <c r="H3" s="32"/>
      <c r="I3" s="32"/>
      <c r="J3" s="32"/>
      <c r="K3" s="32" t="s">
        <v>29</v>
      </c>
      <c r="L3" s="32"/>
      <c r="M3" s="32"/>
      <c r="N3" s="32"/>
      <c r="O3" s="32"/>
      <c r="P3" s="32"/>
      <c r="Q3" s="32"/>
      <c r="R3" s="32" t="s">
        <v>29</v>
      </c>
      <c r="S3" s="3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</row>
    <row r="4" spans="1:33">
      <c r="A4" s="30" t="s">
        <v>153</v>
      </c>
      <c r="B4" s="31" t="s">
        <v>168</v>
      </c>
      <c r="C4" s="31" t="s">
        <v>169</v>
      </c>
      <c r="D4" s="32" t="s">
        <v>29</v>
      </c>
      <c r="E4" s="32" t="s">
        <v>29</v>
      </c>
      <c r="F4" s="32"/>
      <c r="G4" s="32" t="s">
        <v>29</v>
      </c>
      <c r="H4" s="32"/>
      <c r="I4" s="32"/>
      <c r="J4" s="32"/>
      <c r="K4" s="32"/>
      <c r="L4" s="32"/>
      <c r="M4" s="32"/>
      <c r="N4" s="32"/>
      <c r="O4" s="32"/>
      <c r="P4" s="32"/>
      <c r="Q4" s="32"/>
      <c r="R4" s="32" t="s">
        <v>29</v>
      </c>
      <c r="S4" s="3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</row>
    <row r="5" spans="1:33">
      <c r="A5" s="30" t="s">
        <v>153</v>
      </c>
      <c r="B5" s="31" t="s">
        <v>176</v>
      </c>
      <c r="C5" s="31" t="s">
        <v>177</v>
      </c>
      <c r="D5" s="32" t="s">
        <v>29</v>
      </c>
      <c r="E5" s="32" t="s">
        <v>29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 t="s">
        <v>29</v>
      </c>
      <c r="Q5" s="32"/>
      <c r="R5" s="32" t="s">
        <v>29</v>
      </c>
      <c r="S5" s="3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</row>
    <row r="6" spans="1:33">
      <c r="A6" s="141" t="s">
        <v>153</v>
      </c>
      <c r="B6" s="145" t="s">
        <v>188</v>
      </c>
      <c r="C6" s="145" t="s">
        <v>189</v>
      </c>
      <c r="D6" s="146" t="s">
        <v>29</v>
      </c>
      <c r="E6" s="146" t="s">
        <v>29</v>
      </c>
      <c r="F6" s="146"/>
      <c r="G6" s="146" t="s">
        <v>29</v>
      </c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 t="s">
        <v>29</v>
      </c>
      <c r="S6" s="3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>
      <c r="A7" s="32"/>
      <c r="B7" s="33">
        <f>COUNTA(B3:B6)</f>
        <v>4</v>
      </c>
      <c r="C7" s="59"/>
      <c r="D7" s="33">
        <f t="shared" ref="D7:R7" si="0">COUNTIF(D3:D6,"Yes")</f>
        <v>4</v>
      </c>
      <c r="E7" s="33">
        <f t="shared" si="0"/>
        <v>4</v>
      </c>
      <c r="F7" s="33">
        <f t="shared" si="0"/>
        <v>0</v>
      </c>
      <c r="G7" s="33">
        <f t="shared" si="0"/>
        <v>2</v>
      </c>
      <c r="H7" s="33">
        <f t="shared" si="0"/>
        <v>0</v>
      </c>
      <c r="I7" s="33">
        <f t="shared" si="0"/>
        <v>0</v>
      </c>
      <c r="J7" s="33">
        <f t="shared" si="0"/>
        <v>0</v>
      </c>
      <c r="K7" s="33">
        <f t="shared" si="0"/>
        <v>1</v>
      </c>
      <c r="L7" s="33">
        <f t="shared" si="0"/>
        <v>0</v>
      </c>
      <c r="M7" s="33">
        <f t="shared" si="0"/>
        <v>0</v>
      </c>
      <c r="N7" s="33">
        <f t="shared" si="0"/>
        <v>0</v>
      </c>
      <c r="O7" s="33">
        <f t="shared" si="0"/>
        <v>0</v>
      </c>
      <c r="P7" s="33">
        <f t="shared" si="0"/>
        <v>1</v>
      </c>
      <c r="Q7" s="33">
        <f t="shared" si="0"/>
        <v>0</v>
      </c>
      <c r="R7" s="33">
        <f t="shared" si="0"/>
        <v>4</v>
      </c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33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</row>
    <row r="9" spans="1:33">
      <c r="A9" s="30" t="s">
        <v>196</v>
      </c>
      <c r="B9" s="30" t="s">
        <v>203</v>
      </c>
      <c r="C9" s="30" t="s">
        <v>204</v>
      </c>
      <c r="D9" s="32" t="s">
        <v>29</v>
      </c>
      <c r="E9" s="32" t="s">
        <v>29</v>
      </c>
      <c r="F9" s="32"/>
      <c r="G9" s="32" t="s">
        <v>29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 t="s">
        <v>29</v>
      </c>
    </row>
    <row r="10" spans="1:33">
      <c r="A10" s="30" t="s">
        <v>196</v>
      </c>
      <c r="B10" s="30" t="s">
        <v>207</v>
      </c>
      <c r="C10" s="30" t="s">
        <v>208</v>
      </c>
      <c r="D10" s="32" t="s">
        <v>29</v>
      </c>
      <c r="E10" s="32" t="s">
        <v>29</v>
      </c>
      <c r="F10" s="32"/>
      <c r="G10" s="32"/>
      <c r="H10" s="32"/>
      <c r="I10" s="32"/>
      <c r="J10" s="32"/>
      <c r="K10" s="32" t="s">
        <v>29</v>
      </c>
      <c r="L10" s="32"/>
      <c r="M10" s="32"/>
      <c r="N10" s="32"/>
      <c r="O10" s="32"/>
      <c r="P10" s="32"/>
      <c r="Q10" s="32"/>
      <c r="R10" s="32" t="s">
        <v>29</v>
      </c>
    </row>
    <row r="11" spans="1:33" ht="18.75">
      <c r="A11" s="30" t="s">
        <v>196</v>
      </c>
      <c r="B11" s="30" t="s">
        <v>213</v>
      </c>
      <c r="C11" s="30" t="s">
        <v>214</v>
      </c>
      <c r="D11" s="32" t="s">
        <v>29</v>
      </c>
      <c r="E11" s="32" t="s">
        <v>29</v>
      </c>
      <c r="F11" s="32"/>
      <c r="G11" s="32" t="s">
        <v>29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 t="s">
        <v>29</v>
      </c>
    </row>
    <row r="12" spans="1:33">
      <c r="A12" s="141" t="s">
        <v>196</v>
      </c>
      <c r="B12" s="141" t="s">
        <v>219</v>
      </c>
      <c r="C12" s="141" t="s">
        <v>220</v>
      </c>
      <c r="D12" s="146" t="s">
        <v>29</v>
      </c>
      <c r="E12" s="146" t="s">
        <v>29</v>
      </c>
      <c r="F12" s="146"/>
      <c r="G12" s="146" t="s">
        <v>29</v>
      </c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 t="s">
        <v>29</v>
      </c>
    </row>
    <row r="13" spans="1:33">
      <c r="A13" s="32"/>
      <c r="B13" s="33">
        <f>COUNTA(B9:B12)</f>
        <v>4</v>
      </c>
      <c r="C13" s="59"/>
      <c r="D13" s="33">
        <f t="shared" ref="D13:R13" si="1">COUNTIF(D9:D12,"Yes")</f>
        <v>4</v>
      </c>
      <c r="E13" s="33">
        <f t="shared" si="1"/>
        <v>4</v>
      </c>
      <c r="F13" s="33">
        <f t="shared" si="1"/>
        <v>0</v>
      </c>
      <c r="G13" s="33">
        <f t="shared" si="1"/>
        <v>3</v>
      </c>
      <c r="H13" s="33">
        <f t="shared" si="1"/>
        <v>0</v>
      </c>
      <c r="I13" s="33">
        <f t="shared" si="1"/>
        <v>0</v>
      </c>
      <c r="J13" s="33">
        <f t="shared" si="1"/>
        <v>0</v>
      </c>
      <c r="K13" s="33">
        <f t="shared" si="1"/>
        <v>1</v>
      </c>
      <c r="L13" s="33">
        <f t="shared" si="1"/>
        <v>0</v>
      </c>
      <c r="M13" s="33">
        <f t="shared" si="1"/>
        <v>0</v>
      </c>
      <c r="N13" s="33">
        <f t="shared" si="1"/>
        <v>0</v>
      </c>
      <c r="O13" s="33">
        <f t="shared" si="1"/>
        <v>0</v>
      </c>
      <c r="P13" s="33">
        <f t="shared" si="1"/>
        <v>0</v>
      </c>
      <c r="Q13" s="33">
        <f t="shared" si="1"/>
        <v>0</v>
      </c>
      <c r="R13" s="33">
        <f t="shared" si="1"/>
        <v>4</v>
      </c>
    </row>
    <row r="14" spans="1:33">
      <c r="A14" s="32"/>
      <c r="B14" s="4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33">
      <c r="A15" s="30" t="s">
        <v>229</v>
      </c>
      <c r="B15" s="30" t="s">
        <v>230</v>
      </c>
      <c r="C15" s="30" t="s">
        <v>231</v>
      </c>
      <c r="D15" s="32" t="s">
        <v>29</v>
      </c>
      <c r="E15" s="32" t="s">
        <v>29</v>
      </c>
      <c r="F15" s="32"/>
      <c r="G15" s="32" t="s">
        <v>29</v>
      </c>
      <c r="H15" s="32"/>
      <c r="I15" s="32"/>
      <c r="J15" s="32"/>
      <c r="K15" s="32"/>
      <c r="L15" s="32" t="s">
        <v>29</v>
      </c>
      <c r="M15" s="32"/>
      <c r="N15" s="32"/>
      <c r="O15" s="32"/>
      <c r="P15" s="32"/>
      <c r="Q15" s="32"/>
      <c r="R15" s="32"/>
    </row>
    <row r="16" spans="1:33">
      <c r="A16" s="30" t="s">
        <v>229</v>
      </c>
      <c r="B16" s="30" t="s">
        <v>233</v>
      </c>
      <c r="C16" s="30" t="s">
        <v>234</v>
      </c>
      <c r="D16" s="32" t="s">
        <v>29</v>
      </c>
      <c r="E16" s="32" t="s">
        <v>29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 t="s">
        <v>29</v>
      </c>
    </row>
    <row r="17" spans="1:18">
      <c r="A17" s="30" t="s">
        <v>229</v>
      </c>
      <c r="B17" s="30" t="s">
        <v>237</v>
      </c>
      <c r="C17" s="30" t="s">
        <v>238</v>
      </c>
      <c r="D17" s="32" t="s">
        <v>29</v>
      </c>
      <c r="E17" s="32" t="s">
        <v>29</v>
      </c>
      <c r="F17" s="32"/>
      <c r="G17" s="32" t="s">
        <v>29</v>
      </c>
      <c r="H17" s="32"/>
      <c r="I17" s="32"/>
      <c r="J17" s="32"/>
      <c r="K17" s="32"/>
      <c r="L17" s="32" t="s">
        <v>29</v>
      </c>
      <c r="M17" s="32"/>
      <c r="N17" s="32"/>
      <c r="O17" s="32"/>
      <c r="P17" s="32"/>
      <c r="Q17" s="32"/>
      <c r="R17" s="32"/>
    </row>
    <row r="18" spans="1:18">
      <c r="A18" s="30" t="s">
        <v>229</v>
      </c>
      <c r="B18" s="30" t="s">
        <v>239</v>
      </c>
      <c r="C18" s="30" t="s">
        <v>240</v>
      </c>
      <c r="D18" s="32" t="s">
        <v>29</v>
      </c>
      <c r="E18" s="32" t="s">
        <v>29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 t="s">
        <v>29</v>
      </c>
    </row>
    <row r="19" spans="1:18">
      <c r="A19" s="30" t="s">
        <v>229</v>
      </c>
      <c r="B19" s="30" t="s">
        <v>241</v>
      </c>
      <c r="C19" s="30" t="s">
        <v>242</v>
      </c>
      <c r="D19" s="32" t="s">
        <v>29</v>
      </c>
      <c r="E19" s="32" t="s">
        <v>29</v>
      </c>
      <c r="F19" s="32"/>
      <c r="G19" s="32" t="s">
        <v>29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 t="s">
        <v>29</v>
      </c>
    </row>
    <row r="20" spans="1:18">
      <c r="A20" s="30" t="s">
        <v>229</v>
      </c>
      <c r="B20" s="30" t="s">
        <v>247</v>
      </c>
      <c r="C20" s="30" t="s">
        <v>248</v>
      </c>
      <c r="D20" s="32" t="s">
        <v>29</v>
      </c>
      <c r="E20" s="32" t="s">
        <v>29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 t="s">
        <v>29</v>
      </c>
    </row>
    <row r="21" spans="1:18">
      <c r="A21" s="30" t="s">
        <v>229</v>
      </c>
      <c r="B21" s="30" t="s">
        <v>249</v>
      </c>
      <c r="C21" s="30" t="s">
        <v>250</v>
      </c>
      <c r="D21" s="32" t="s">
        <v>29</v>
      </c>
      <c r="E21" s="32" t="s">
        <v>29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 t="s">
        <v>29</v>
      </c>
    </row>
    <row r="22" spans="1:18">
      <c r="A22" s="30" t="s">
        <v>229</v>
      </c>
      <c r="B22" s="30" t="s">
        <v>251</v>
      </c>
      <c r="C22" s="30" t="s">
        <v>252</v>
      </c>
      <c r="D22" s="32" t="s">
        <v>29</v>
      </c>
      <c r="E22" s="32" t="s">
        <v>29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 t="s">
        <v>29</v>
      </c>
    </row>
    <row r="23" spans="1:18">
      <c r="A23" s="30" t="s">
        <v>229</v>
      </c>
      <c r="B23" s="30" t="s">
        <v>253</v>
      </c>
      <c r="C23" s="30" t="s">
        <v>254</v>
      </c>
      <c r="D23" s="32" t="s">
        <v>29</v>
      </c>
      <c r="E23" s="32" t="s">
        <v>29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 t="s">
        <v>29</v>
      </c>
    </row>
    <row r="24" spans="1:18">
      <c r="A24" s="30" t="s">
        <v>229</v>
      </c>
      <c r="B24" s="30" t="s">
        <v>289</v>
      </c>
      <c r="C24" s="30" t="s">
        <v>290</v>
      </c>
      <c r="D24" s="32" t="s">
        <v>29</v>
      </c>
      <c r="E24" s="32" t="s">
        <v>29</v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 t="s">
        <v>29</v>
      </c>
    </row>
    <row r="25" spans="1:18">
      <c r="A25" s="30" t="s">
        <v>229</v>
      </c>
      <c r="B25" s="31" t="s">
        <v>301</v>
      </c>
      <c r="C25" s="31" t="s">
        <v>302</v>
      </c>
      <c r="D25" s="32" t="s">
        <v>29</v>
      </c>
      <c r="E25" s="32" t="s">
        <v>29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>
      <c r="A26" s="30" t="s">
        <v>229</v>
      </c>
      <c r="B26" s="30" t="s">
        <v>303</v>
      </c>
      <c r="C26" s="30" t="s">
        <v>304</v>
      </c>
      <c r="D26" s="32" t="s">
        <v>29</v>
      </c>
      <c r="E26" s="32" t="s">
        <v>29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 t="s">
        <v>29</v>
      </c>
    </row>
    <row r="27" spans="1:18">
      <c r="A27" s="30" t="s">
        <v>229</v>
      </c>
      <c r="B27" s="30" t="s">
        <v>359</v>
      </c>
      <c r="C27" s="30" t="s">
        <v>360</v>
      </c>
      <c r="D27" s="32" t="s">
        <v>29</v>
      </c>
      <c r="E27" s="32" t="s"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 t="s">
        <v>29</v>
      </c>
    </row>
    <row r="28" spans="1:18">
      <c r="A28" s="30" t="s">
        <v>229</v>
      </c>
      <c r="B28" s="30" t="s">
        <v>361</v>
      </c>
      <c r="C28" s="30" t="s">
        <v>362</v>
      </c>
      <c r="D28" s="32" t="s">
        <v>29</v>
      </c>
      <c r="E28" s="32" t="s">
        <v>29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 t="s">
        <v>29</v>
      </c>
    </row>
    <row r="29" spans="1:18">
      <c r="A29" s="30" t="s">
        <v>229</v>
      </c>
      <c r="B29" s="30" t="s">
        <v>367</v>
      </c>
      <c r="C29" s="30" t="s">
        <v>368</v>
      </c>
      <c r="D29" s="32" t="s">
        <v>29</v>
      </c>
      <c r="E29" s="32" t="s">
        <v>29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 t="s">
        <v>29</v>
      </c>
    </row>
    <row r="30" spans="1:18" ht="18.75">
      <c r="A30" s="30" t="s">
        <v>229</v>
      </c>
      <c r="B30" s="30" t="s">
        <v>369</v>
      </c>
      <c r="C30" s="30" t="s">
        <v>370</v>
      </c>
      <c r="D30" s="32" t="s">
        <v>29</v>
      </c>
      <c r="E30" s="32" t="s">
        <v>29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 t="s">
        <v>29</v>
      </c>
    </row>
    <row r="31" spans="1:18">
      <c r="A31" s="30" t="s">
        <v>229</v>
      </c>
      <c r="B31" s="30" t="s">
        <v>373</v>
      </c>
      <c r="C31" s="30" t="s">
        <v>374</v>
      </c>
      <c r="D31" s="32" t="s">
        <v>29</v>
      </c>
      <c r="E31" s="32" t="s">
        <v>29</v>
      </c>
      <c r="F31" s="32"/>
      <c r="G31" s="32" t="s">
        <v>29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 t="s">
        <v>29</v>
      </c>
    </row>
    <row r="32" spans="1:18">
      <c r="A32" s="141" t="s">
        <v>229</v>
      </c>
      <c r="B32" s="141" t="s">
        <v>399</v>
      </c>
      <c r="C32" s="141" t="s">
        <v>400</v>
      </c>
      <c r="D32" s="146" t="s">
        <v>29</v>
      </c>
      <c r="E32" s="146" t="s">
        <v>29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 t="s">
        <v>29</v>
      </c>
    </row>
    <row r="33" spans="1:18">
      <c r="A33" s="32"/>
      <c r="B33" s="33">
        <f>COUNTA(B15:B32)</f>
        <v>18</v>
      </c>
      <c r="C33" s="59"/>
      <c r="D33" s="33">
        <f t="shared" ref="D33:R33" si="2">COUNTIF(D15:D32,"Yes")</f>
        <v>18</v>
      </c>
      <c r="E33" s="33">
        <f t="shared" si="2"/>
        <v>18</v>
      </c>
      <c r="F33" s="33">
        <f t="shared" si="2"/>
        <v>0</v>
      </c>
      <c r="G33" s="33">
        <f t="shared" si="2"/>
        <v>4</v>
      </c>
      <c r="H33" s="33">
        <f t="shared" si="2"/>
        <v>0</v>
      </c>
      <c r="I33" s="33">
        <f t="shared" si="2"/>
        <v>0</v>
      </c>
      <c r="J33" s="33">
        <f t="shared" si="2"/>
        <v>0</v>
      </c>
      <c r="K33" s="33">
        <f t="shared" si="2"/>
        <v>0</v>
      </c>
      <c r="L33" s="33">
        <f t="shared" si="2"/>
        <v>2</v>
      </c>
      <c r="M33" s="33">
        <f t="shared" si="2"/>
        <v>0</v>
      </c>
      <c r="N33" s="33">
        <f t="shared" si="2"/>
        <v>0</v>
      </c>
      <c r="O33" s="33">
        <f t="shared" si="2"/>
        <v>0</v>
      </c>
      <c r="P33" s="33">
        <f t="shared" si="2"/>
        <v>0</v>
      </c>
      <c r="Q33" s="33">
        <f t="shared" si="2"/>
        <v>0</v>
      </c>
      <c r="R33" s="33">
        <f t="shared" si="2"/>
        <v>15</v>
      </c>
    </row>
    <row r="34" spans="1:18">
      <c r="A34" s="46"/>
      <c r="B34" s="46"/>
      <c r="C34" s="92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>
      <c r="A35" s="30" t="s">
        <v>420</v>
      </c>
      <c r="B35" s="30" t="s">
        <v>421</v>
      </c>
      <c r="C35" s="30" t="s">
        <v>422</v>
      </c>
      <c r="D35" s="32" t="s">
        <v>29</v>
      </c>
      <c r="E35" s="32" t="s">
        <v>29</v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29</v>
      </c>
    </row>
    <row r="36" spans="1:18">
      <c r="A36" s="30" t="s">
        <v>420</v>
      </c>
      <c r="B36" s="30" t="s">
        <v>423</v>
      </c>
      <c r="C36" s="30" t="s">
        <v>424</v>
      </c>
      <c r="D36" s="32" t="s">
        <v>29</v>
      </c>
      <c r="E36" s="32" t="s">
        <v>29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 t="s">
        <v>29</v>
      </c>
    </row>
    <row r="37" spans="1:18" ht="18.75">
      <c r="A37" s="31" t="s">
        <v>420</v>
      </c>
      <c r="B37" s="147" t="s">
        <v>425</v>
      </c>
      <c r="C37" s="31" t="s">
        <v>426</v>
      </c>
      <c r="D37" s="32" t="s">
        <v>29</v>
      </c>
      <c r="E37" s="32" t="s">
        <v>29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 t="s">
        <v>29</v>
      </c>
    </row>
    <row r="38" spans="1:18">
      <c r="A38" s="30" t="s">
        <v>420</v>
      </c>
      <c r="B38" s="30" t="s">
        <v>427</v>
      </c>
      <c r="C38" s="30" t="s">
        <v>428</v>
      </c>
      <c r="D38" s="32" t="s">
        <v>29</v>
      </c>
      <c r="E38" s="32" t="s">
        <v>29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 t="s">
        <v>29</v>
      </c>
    </row>
    <row r="39" spans="1:18">
      <c r="A39" s="30" t="s">
        <v>420</v>
      </c>
      <c r="B39" s="30" t="s">
        <v>429</v>
      </c>
      <c r="C39" s="30" t="s">
        <v>430</v>
      </c>
      <c r="D39" s="32" t="s">
        <v>29</v>
      </c>
      <c r="E39" s="32" t="s">
        <v>29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 t="s">
        <v>29</v>
      </c>
    </row>
    <row r="40" spans="1:18">
      <c r="A40" s="30" t="s">
        <v>420</v>
      </c>
      <c r="B40" s="30" t="s">
        <v>431</v>
      </c>
      <c r="C40" s="30" t="s">
        <v>432</v>
      </c>
      <c r="D40" s="32" t="s">
        <v>29</v>
      </c>
      <c r="E40" s="32" t="s">
        <v>29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 t="s">
        <v>29</v>
      </c>
    </row>
    <row r="41" spans="1:18">
      <c r="A41" s="30" t="s">
        <v>420</v>
      </c>
      <c r="B41" s="30" t="s">
        <v>455</v>
      </c>
      <c r="C41" s="30" t="s">
        <v>456</v>
      </c>
      <c r="D41" s="32" t="s">
        <v>29</v>
      </c>
      <c r="E41" s="32" t="s">
        <v>29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 t="s">
        <v>29</v>
      </c>
    </row>
    <row r="42" spans="1:18">
      <c r="A42" s="31" t="s">
        <v>420</v>
      </c>
      <c r="B42" s="31" t="s">
        <v>457</v>
      </c>
      <c r="C42" s="31" t="s">
        <v>458</v>
      </c>
      <c r="D42" s="32" t="s">
        <v>29</v>
      </c>
      <c r="E42" s="32" t="s">
        <v>29</v>
      </c>
      <c r="F42" s="32"/>
      <c r="G42" s="32" t="s">
        <v>29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 t="s">
        <v>29</v>
      </c>
    </row>
    <row r="43" spans="1:18">
      <c r="A43" s="31" t="s">
        <v>420</v>
      </c>
      <c r="B43" s="31" t="s">
        <v>623</v>
      </c>
      <c r="C43" s="31" t="s">
        <v>624</v>
      </c>
      <c r="D43" s="32" t="s">
        <v>29</v>
      </c>
      <c r="E43" s="32" t="s">
        <v>29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 t="s">
        <v>29</v>
      </c>
    </row>
    <row r="44" spans="1:18">
      <c r="A44" s="31" t="s">
        <v>420</v>
      </c>
      <c r="B44" s="31" t="s">
        <v>461</v>
      </c>
      <c r="C44" s="31" t="s">
        <v>462</v>
      </c>
      <c r="D44" s="32" t="s">
        <v>29</v>
      </c>
      <c r="E44" s="32" t="s">
        <v>29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 t="s">
        <v>29</v>
      </c>
    </row>
    <row r="45" spans="1:18">
      <c r="A45" s="31" t="s">
        <v>420</v>
      </c>
      <c r="B45" s="31" t="s">
        <v>463</v>
      </c>
      <c r="C45" s="31" t="s">
        <v>464</v>
      </c>
      <c r="D45" s="32" t="s">
        <v>29</v>
      </c>
      <c r="E45" s="32" t="s">
        <v>29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 t="s">
        <v>29</v>
      </c>
    </row>
    <row r="46" spans="1:18">
      <c r="A46" s="31" t="s">
        <v>420</v>
      </c>
      <c r="B46" s="31" t="s">
        <v>465</v>
      </c>
      <c r="C46" s="31" t="s">
        <v>466</v>
      </c>
      <c r="D46" s="32" t="s">
        <v>29</v>
      </c>
      <c r="E46" s="32" t="s">
        <v>29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 t="s">
        <v>29</v>
      </c>
    </row>
    <row r="47" spans="1:18">
      <c r="A47" s="31" t="s">
        <v>420</v>
      </c>
      <c r="B47" s="31" t="s">
        <v>469</v>
      </c>
      <c r="C47" s="31" t="s">
        <v>470</v>
      </c>
      <c r="D47" s="32" t="s">
        <v>29</v>
      </c>
      <c r="E47" s="32" t="s">
        <v>29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 t="s">
        <v>29</v>
      </c>
    </row>
    <row r="48" spans="1:18">
      <c r="A48" s="31" t="s">
        <v>420</v>
      </c>
      <c r="B48" s="31" t="s">
        <v>471</v>
      </c>
      <c r="C48" s="31" t="s">
        <v>472</v>
      </c>
      <c r="D48" s="32" t="s">
        <v>29</v>
      </c>
      <c r="E48" s="32" t="s">
        <v>29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 t="s">
        <v>29</v>
      </c>
    </row>
    <row r="49" spans="1:18">
      <c r="A49" s="31" t="s">
        <v>420</v>
      </c>
      <c r="B49" s="31" t="s">
        <v>477</v>
      </c>
      <c r="C49" s="31" t="s">
        <v>478</v>
      </c>
      <c r="D49" s="32" t="s">
        <v>29</v>
      </c>
      <c r="E49" s="32" t="s">
        <v>29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 t="s">
        <v>29</v>
      </c>
    </row>
    <row r="50" spans="1:18">
      <c r="A50" s="31" t="s">
        <v>420</v>
      </c>
      <c r="B50" s="31" t="s">
        <v>479</v>
      </c>
      <c r="C50" s="31" t="s">
        <v>480</v>
      </c>
      <c r="D50" s="32" t="s">
        <v>29</v>
      </c>
      <c r="E50" s="32" t="s">
        <v>29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 t="s">
        <v>29</v>
      </c>
    </row>
    <row r="51" spans="1:18">
      <c r="A51" s="31" t="s">
        <v>420</v>
      </c>
      <c r="B51" s="31" t="s">
        <v>481</v>
      </c>
      <c r="C51" s="31" t="s">
        <v>482</v>
      </c>
      <c r="D51" s="32" t="s">
        <v>29</v>
      </c>
      <c r="E51" s="32" t="s">
        <v>29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 t="s">
        <v>29</v>
      </c>
    </row>
    <row r="52" spans="1:18">
      <c r="A52" s="31" t="s">
        <v>420</v>
      </c>
      <c r="B52" s="31" t="s">
        <v>483</v>
      </c>
      <c r="C52" s="31" t="s">
        <v>484</v>
      </c>
      <c r="D52" s="32" t="s">
        <v>29</v>
      </c>
      <c r="E52" s="32" t="s">
        <v>29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 t="s">
        <v>29</v>
      </c>
    </row>
    <row r="53" spans="1:18">
      <c r="A53" s="31" t="s">
        <v>420</v>
      </c>
      <c r="B53" s="31" t="s">
        <v>485</v>
      </c>
      <c r="C53" s="31" t="s">
        <v>486</v>
      </c>
      <c r="D53" s="32" t="s">
        <v>29</v>
      </c>
      <c r="E53" s="32" t="s">
        <v>29</v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 t="s">
        <v>29</v>
      </c>
    </row>
    <row r="54" spans="1:18">
      <c r="A54" s="31" t="s">
        <v>420</v>
      </c>
      <c r="B54" s="31" t="s">
        <v>488</v>
      </c>
      <c r="C54" s="31" t="s">
        <v>489</v>
      </c>
      <c r="D54" s="32" t="s">
        <v>29</v>
      </c>
      <c r="E54" s="32" t="s">
        <v>29</v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 t="s">
        <v>29</v>
      </c>
    </row>
    <row r="55" spans="1:18">
      <c r="A55" s="31" t="s">
        <v>420</v>
      </c>
      <c r="B55" s="31" t="s">
        <v>625</v>
      </c>
      <c r="C55" s="31" t="s">
        <v>626</v>
      </c>
      <c r="D55" s="32" t="s">
        <v>29</v>
      </c>
      <c r="E55" s="32" t="s">
        <v>29</v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 t="s">
        <v>29</v>
      </c>
    </row>
    <row r="56" spans="1:18">
      <c r="A56" s="31" t="s">
        <v>420</v>
      </c>
      <c r="B56" s="31" t="s">
        <v>490</v>
      </c>
      <c r="C56" s="31" t="s">
        <v>491</v>
      </c>
      <c r="D56" s="32" t="s">
        <v>29</v>
      </c>
      <c r="E56" s="32" t="s">
        <v>29</v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 t="s">
        <v>29</v>
      </c>
    </row>
    <row r="57" spans="1:18">
      <c r="A57" s="31" t="s">
        <v>420</v>
      </c>
      <c r="B57" s="31" t="s">
        <v>494</v>
      </c>
      <c r="C57" s="31" t="s">
        <v>495</v>
      </c>
      <c r="D57" s="32" t="s">
        <v>29</v>
      </c>
      <c r="E57" s="32" t="s">
        <v>29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 t="s">
        <v>29</v>
      </c>
    </row>
    <row r="58" spans="1:18">
      <c r="A58" s="31" t="s">
        <v>420</v>
      </c>
      <c r="B58" s="31" t="s">
        <v>496</v>
      </c>
      <c r="C58" s="31" t="s">
        <v>497</v>
      </c>
      <c r="D58" s="32" t="s">
        <v>29</v>
      </c>
      <c r="E58" s="32" t="s">
        <v>29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 t="s">
        <v>29</v>
      </c>
    </row>
    <row r="59" spans="1:18" ht="18.75">
      <c r="A59" s="31" t="s">
        <v>420</v>
      </c>
      <c r="B59" s="31" t="s">
        <v>498</v>
      </c>
      <c r="C59" s="31" t="s">
        <v>499</v>
      </c>
      <c r="D59" s="32" t="s">
        <v>29</v>
      </c>
      <c r="E59" s="32" t="s">
        <v>29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 t="s">
        <v>29</v>
      </c>
    </row>
    <row r="60" spans="1:18">
      <c r="A60" s="31" t="s">
        <v>420</v>
      </c>
      <c r="B60" s="31" t="s">
        <v>500</v>
      </c>
      <c r="C60" s="31" t="s">
        <v>501</v>
      </c>
      <c r="D60" s="32" t="s">
        <v>29</v>
      </c>
      <c r="E60" s="32" t="s">
        <v>29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 t="s">
        <v>29</v>
      </c>
    </row>
    <row r="61" spans="1:18">
      <c r="A61" s="31" t="s">
        <v>420</v>
      </c>
      <c r="B61" s="31" t="s">
        <v>506</v>
      </c>
      <c r="C61" s="31" t="s">
        <v>507</v>
      </c>
      <c r="D61" s="32" t="s">
        <v>29</v>
      </c>
      <c r="E61" s="32" t="s">
        <v>29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 t="s">
        <v>29</v>
      </c>
    </row>
    <row r="62" spans="1:18">
      <c r="A62" s="31" t="s">
        <v>420</v>
      </c>
      <c r="B62" s="31" t="s">
        <v>530</v>
      </c>
      <c r="C62" s="31" t="s">
        <v>531</v>
      </c>
      <c r="D62" s="32" t="s">
        <v>29</v>
      </c>
      <c r="E62" s="32" t="s">
        <v>29</v>
      </c>
      <c r="F62" s="32"/>
      <c r="G62" s="32" t="s">
        <v>29</v>
      </c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</row>
    <row r="63" spans="1:18">
      <c r="A63" s="31" t="s">
        <v>420</v>
      </c>
      <c r="B63" s="31" t="s">
        <v>627</v>
      </c>
      <c r="C63" s="31" t="s">
        <v>628</v>
      </c>
      <c r="D63" s="32" t="s">
        <v>29</v>
      </c>
      <c r="E63" s="32" t="s">
        <v>29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 t="s">
        <v>29</v>
      </c>
    </row>
    <row r="64" spans="1:18">
      <c r="A64" s="31" t="s">
        <v>420</v>
      </c>
      <c r="B64" s="31" t="s">
        <v>558</v>
      </c>
      <c r="C64" s="31" t="s">
        <v>559</v>
      </c>
      <c r="D64" s="32" t="s">
        <v>29</v>
      </c>
      <c r="E64" s="32" t="s">
        <v>29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 t="s">
        <v>29</v>
      </c>
    </row>
    <row r="65" spans="1:18">
      <c r="A65" s="31" t="s">
        <v>420</v>
      </c>
      <c r="B65" s="31" t="s">
        <v>560</v>
      </c>
      <c r="C65" s="31" t="s">
        <v>561</v>
      </c>
      <c r="D65" s="32" t="s">
        <v>29</v>
      </c>
      <c r="E65" s="32" t="s">
        <v>29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 t="s">
        <v>29</v>
      </c>
    </row>
    <row r="66" spans="1:18">
      <c r="A66" s="31" t="s">
        <v>420</v>
      </c>
      <c r="B66" s="31" t="s">
        <v>562</v>
      </c>
      <c r="C66" s="31" t="s">
        <v>563</v>
      </c>
      <c r="D66" s="32" t="s">
        <v>29</v>
      </c>
      <c r="E66" s="32" t="s">
        <v>29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 t="s">
        <v>29</v>
      </c>
    </row>
    <row r="67" spans="1:18">
      <c r="A67" s="31" t="s">
        <v>420</v>
      </c>
      <c r="B67" s="31" t="s">
        <v>566</v>
      </c>
      <c r="C67" s="31" t="s">
        <v>567</v>
      </c>
      <c r="D67" s="32" t="s">
        <v>29</v>
      </c>
      <c r="E67" s="32" t="s">
        <v>29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 t="s">
        <v>29</v>
      </c>
    </row>
    <row r="68" spans="1:18">
      <c r="A68" s="31" t="s">
        <v>420</v>
      </c>
      <c r="B68" s="31" t="s">
        <v>568</v>
      </c>
      <c r="C68" s="31" t="s">
        <v>569</v>
      </c>
      <c r="D68" s="32" t="s">
        <v>29</v>
      </c>
      <c r="E68" s="32" t="s">
        <v>29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 t="s">
        <v>29</v>
      </c>
    </row>
    <row r="69" spans="1:18">
      <c r="A69" s="31" t="s">
        <v>420</v>
      </c>
      <c r="B69" s="31" t="s">
        <v>570</v>
      </c>
      <c r="C69" s="31" t="s">
        <v>571</v>
      </c>
      <c r="D69" s="32" t="s">
        <v>29</v>
      </c>
      <c r="E69" s="32" t="s">
        <v>29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 t="s">
        <v>29</v>
      </c>
    </row>
    <row r="70" spans="1:18">
      <c r="A70" s="31" t="s">
        <v>420</v>
      </c>
      <c r="B70" s="31" t="s">
        <v>572</v>
      </c>
      <c r="C70" s="31" t="s">
        <v>573</v>
      </c>
      <c r="D70" s="32" t="s">
        <v>29</v>
      </c>
      <c r="E70" s="32" t="s">
        <v>29</v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 t="s">
        <v>29</v>
      </c>
    </row>
    <row r="71" spans="1:18">
      <c r="A71" s="31" t="s">
        <v>420</v>
      </c>
      <c r="B71" s="31" t="s">
        <v>574</v>
      </c>
      <c r="C71" s="31" t="s">
        <v>575</v>
      </c>
      <c r="D71" s="32" t="s">
        <v>29</v>
      </c>
      <c r="E71" s="32" t="s">
        <v>29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 t="s">
        <v>29</v>
      </c>
    </row>
    <row r="72" spans="1:18" ht="18.75">
      <c r="A72" s="31" t="s">
        <v>420</v>
      </c>
      <c r="B72" s="31" t="s">
        <v>576</v>
      </c>
      <c r="C72" s="31" t="s">
        <v>577</v>
      </c>
      <c r="D72" s="32" t="s">
        <v>29</v>
      </c>
      <c r="E72" s="32" t="s">
        <v>29</v>
      </c>
      <c r="F72" s="32" t="s">
        <v>29</v>
      </c>
      <c r="G72" s="32" t="s">
        <v>29</v>
      </c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</row>
    <row r="73" spans="1:18" ht="18.75">
      <c r="A73" s="31" t="s">
        <v>420</v>
      </c>
      <c r="B73" s="31" t="s">
        <v>578</v>
      </c>
      <c r="C73" s="31" t="s">
        <v>579</v>
      </c>
      <c r="D73" s="32" t="s">
        <v>29</v>
      </c>
      <c r="E73" s="32" t="s">
        <v>29</v>
      </c>
      <c r="F73" s="32" t="s">
        <v>29</v>
      </c>
      <c r="G73" s="32" t="s">
        <v>29</v>
      </c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1:18">
      <c r="A74" s="31" t="s">
        <v>420</v>
      </c>
      <c r="B74" s="31" t="s">
        <v>580</v>
      </c>
      <c r="C74" s="31" t="s">
        <v>581</v>
      </c>
      <c r="D74" s="32" t="s">
        <v>29</v>
      </c>
      <c r="E74" s="32" t="s">
        <v>29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 t="s">
        <v>29</v>
      </c>
    </row>
    <row r="75" spans="1:18">
      <c r="A75" s="31" t="s">
        <v>420</v>
      </c>
      <c r="B75" s="31" t="s">
        <v>592</v>
      </c>
      <c r="C75" s="31" t="s">
        <v>593</v>
      </c>
      <c r="D75" s="32" t="s">
        <v>29</v>
      </c>
      <c r="E75" s="32" t="s">
        <v>29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 t="s">
        <v>29</v>
      </c>
    </row>
    <row r="76" spans="1:18">
      <c r="A76" s="31" t="s">
        <v>420</v>
      </c>
      <c r="B76" s="31" t="s">
        <v>629</v>
      </c>
      <c r="C76" s="31" t="s">
        <v>630</v>
      </c>
      <c r="D76" s="32" t="s">
        <v>29</v>
      </c>
      <c r="E76" s="32" t="s">
        <v>29</v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 t="s">
        <v>29</v>
      </c>
    </row>
    <row r="77" spans="1:18">
      <c r="A77" s="31" t="s">
        <v>420</v>
      </c>
      <c r="B77" s="31" t="s">
        <v>596</v>
      </c>
      <c r="C77" s="31" t="s">
        <v>597</v>
      </c>
      <c r="D77" s="32" t="s">
        <v>29</v>
      </c>
      <c r="E77" s="32" t="s">
        <v>29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 t="s">
        <v>29</v>
      </c>
    </row>
    <row r="78" spans="1:18">
      <c r="A78" s="31" t="s">
        <v>420</v>
      </c>
      <c r="B78" s="31" t="s">
        <v>598</v>
      </c>
      <c r="C78" s="31" t="s">
        <v>599</v>
      </c>
      <c r="D78" s="32" t="s">
        <v>29</v>
      </c>
      <c r="E78" s="32" t="s">
        <v>29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 t="s">
        <v>29</v>
      </c>
    </row>
    <row r="79" spans="1:18">
      <c r="A79" s="31" t="s">
        <v>420</v>
      </c>
      <c r="B79" s="31" t="s">
        <v>600</v>
      </c>
      <c r="C79" s="31" t="s">
        <v>601</v>
      </c>
      <c r="D79" s="32" t="s">
        <v>29</v>
      </c>
      <c r="E79" s="32" t="s">
        <v>29</v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 t="s">
        <v>29</v>
      </c>
    </row>
    <row r="80" spans="1:18">
      <c r="A80" s="145" t="s">
        <v>420</v>
      </c>
      <c r="B80" s="145" t="s">
        <v>612</v>
      </c>
      <c r="C80" s="145" t="s">
        <v>613</v>
      </c>
      <c r="D80" s="146" t="s">
        <v>29</v>
      </c>
      <c r="E80" s="146" t="s">
        <v>29</v>
      </c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 t="s">
        <v>29</v>
      </c>
    </row>
    <row r="81" spans="1:18">
      <c r="A81" s="32"/>
      <c r="B81" s="33">
        <f>COUNTA(B35:B80)</f>
        <v>46</v>
      </c>
      <c r="C81" s="130"/>
      <c r="D81" s="33">
        <f t="shared" ref="D81:R81" si="3">COUNTIF(D35:D80,"Yes")</f>
        <v>46</v>
      </c>
      <c r="E81" s="33">
        <f t="shared" si="3"/>
        <v>46</v>
      </c>
      <c r="F81" s="33">
        <f t="shared" si="3"/>
        <v>2</v>
      </c>
      <c r="G81" s="33">
        <f t="shared" si="3"/>
        <v>4</v>
      </c>
      <c r="H81" s="33">
        <f t="shared" si="3"/>
        <v>0</v>
      </c>
      <c r="I81" s="33">
        <f t="shared" si="3"/>
        <v>0</v>
      </c>
      <c r="J81" s="33">
        <f t="shared" si="3"/>
        <v>0</v>
      </c>
      <c r="K81" s="33">
        <f t="shared" si="3"/>
        <v>0</v>
      </c>
      <c r="L81" s="33">
        <f t="shared" si="3"/>
        <v>0</v>
      </c>
      <c r="M81" s="33">
        <f t="shared" si="3"/>
        <v>0</v>
      </c>
      <c r="N81" s="33">
        <f t="shared" si="3"/>
        <v>0</v>
      </c>
      <c r="O81" s="33">
        <f t="shared" si="3"/>
        <v>0</v>
      </c>
      <c r="P81" s="33">
        <f t="shared" si="3"/>
        <v>0</v>
      </c>
      <c r="Q81" s="33">
        <f t="shared" si="3"/>
        <v>0</v>
      </c>
      <c r="R81" s="33">
        <f t="shared" si="3"/>
        <v>43</v>
      </c>
    </row>
    <row r="82" spans="1:18">
      <c r="A82" s="46"/>
      <c r="B82" s="46"/>
      <c r="C82" s="92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>
      <c r="A83" s="50"/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1:18">
      <c r="A84" s="50"/>
      <c r="C84" s="106" t="s">
        <v>66</v>
      </c>
      <c r="D84" s="107"/>
      <c r="E84" s="107"/>
      <c r="F84" s="107"/>
      <c r="G84" s="107"/>
      <c r="H84" s="107"/>
      <c r="I84" s="50"/>
      <c r="J84" s="50"/>
      <c r="K84" s="50"/>
      <c r="L84" s="50"/>
      <c r="M84" s="50"/>
      <c r="N84" s="50"/>
      <c r="O84" s="50"/>
      <c r="P84" s="50"/>
      <c r="Q84" s="50"/>
      <c r="R84" s="50"/>
    </row>
    <row r="85" spans="1:18">
      <c r="A85" s="50"/>
      <c r="B85" s="96"/>
      <c r="C85" s="108"/>
      <c r="D85" s="109"/>
      <c r="E85" s="110"/>
      <c r="F85" s="111" t="s">
        <v>104</v>
      </c>
      <c r="G85" s="102">
        <f>SUM(B7+B13+B33+B81)</f>
        <v>72</v>
      </c>
      <c r="H85" s="107"/>
      <c r="I85" s="50"/>
      <c r="J85" s="50"/>
      <c r="K85" s="50"/>
      <c r="L85" s="50"/>
      <c r="M85" s="50"/>
      <c r="N85" s="50"/>
      <c r="O85" s="50"/>
      <c r="P85" s="50"/>
      <c r="Q85" s="50"/>
      <c r="R85" s="50"/>
    </row>
    <row r="86" spans="1:18">
      <c r="B86" s="95"/>
      <c r="C86" s="108"/>
      <c r="D86" s="109"/>
      <c r="E86" s="109"/>
      <c r="F86" s="112" t="s">
        <v>107</v>
      </c>
      <c r="G86" s="102">
        <f>SUM(D7+D13+D33+D81)</f>
        <v>72</v>
      </c>
      <c r="H86" s="108"/>
    </row>
    <row r="87" spans="1:18">
      <c r="B87" s="95"/>
      <c r="C87" s="108"/>
      <c r="D87" s="109"/>
      <c r="E87" s="109"/>
      <c r="F87" s="112" t="s">
        <v>108</v>
      </c>
      <c r="G87" s="102">
        <f>SUM(E7+E13+E33+E81)</f>
        <v>72</v>
      </c>
      <c r="H87" s="108"/>
    </row>
    <row r="88" spans="1:18">
      <c r="B88" s="95"/>
      <c r="C88" s="108"/>
      <c r="D88" s="108"/>
      <c r="E88" s="108"/>
      <c r="F88" s="108"/>
      <c r="G88" s="108"/>
      <c r="H88" s="108"/>
    </row>
    <row r="89" spans="1:18">
      <c r="B89" s="95"/>
      <c r="C89" s="106" t="s">
        <v>109</v>
      </c>
      <c r="D89" s="108"/>
      <c r="E89" s="108"/>
      <c r="F89" s="108"/>
      <c r="G89" s="113" t="s">
        <v>99</v>
      </c>
      <c r="H89" s="113" t="s">
        <v>110</v>
      </c>
    </row>
    <row r="90" spans="1:18">
      <c r="B90" s="95"/>
      <c r="C90" s="108"/>
      <c r="D90" s="108"/>
      <c r="E90" s="108"/>
      <c r="F90" s="114" t="s">
        <v>115</v>
      </c>
      <c r="G90" s="102">
        <f>SUM(F7+F13+F33+F81)</f>
        <v>2</v>
      </c>
      <c r="H90" s="138" t="s">
        <v>38</v>
      </c>
    </row>
    <row r="91" spans="1:18">
      <c r="B91" s="95"/>
      <c r="C91" s="108"/>
      <c r="D91" s="108"/>
      <c r="E91" s="108"/>
      <c r="F91" s="114" t="s">
        <v>116</v>
      </c>
      <c r="G91" s="102">
        <f>SUM(G7+G13+G33+G81)</f>
        <v>13</v>
      </c>
      <c r="H91" s="138" t="s">
        <v>38</v>
      </c>
    </row>
    <row r="92" spans="1:18">
      <c r="B92" s="95"/>
      <c r="C92" s="108"/>
      <c r="D92" s="108"/>
      <c r="E92" s="108"/>
      <c r="F92" s="114" t="s">
        <v>117</v>
      </c>
      <c r="G92" s="102">
        <f>SUM(H7+H13+H33+H81)</f>
        <v>0</v>
      </c>
      <c r="H92" s="138" t="s">
        <v>38</v>
      </c>
    </row>
    <row r="93" spans="1:18">
      <c r="B93" s="95"/>
      <c r="C93" s="108"/>
      <c r="D93" s="108"/>
      <c r="E93" s="108"/>
      <c r="F93" s="114" t="s">
        <v>118</v>
      </c>
      <c r="G93" s="102">
        <f>SUM(I7+I13+I33+I81)</f>
        <v>0</v>
      </c>
      <c r="H93" s="138" t="s">
        <v>38</v>
      </c>
    </row>
    <row r="94" spans="1:18">
      <c r="B94" s="95"/>
      <c r="C94" s="108"/>
      <c r="D94" s="108"/>
      <c r="E94" s="108"/>
      <c r="F94" s="114" t="s">
        <v>119</v>
      </c>
      <c r="G94" s="102">
        <f>SUM(J7+J13+J33+J81)</f>
        <v>0</v>
      </c>
      <c r="H94" s="138" t="s">
        <v>38</v>
      </c>
    </row>
    <row r="95" spans="1:18">
      <c r="B95" s="95"/>
      <c r="C95" s="108"/>
      <c r="D95" s="108"/>
      <c r="E95" s="108"/>
      <c r="F95" s="114" t="s">
        <v>120</v>
      </c>
      <c r="G95" s="102">
        <f>SUM(K7+K13+K33+K81)</f>
        <v>2</v>
      </c>
      <c r="H95" s="138" t="s">
        <v>38</v>
      </c>
    </row>
    <row r="96" spans="1:18">
      <c r="B96" s="95"/>
      <c r="C96" s="108"/>
      <c r="D96" s="108"/>
      <c r="E96" s="108"/>
      <c r="F96" s="114" t="s">
        <v>121</v>
      </c>
      <c r="G96" s="102">
        <f>SUM(L7+L13+L33+L81)</f>
        <v>2</v>
      </c>
      <c r="H96" s="138" t="s">
        <v>38</v>
      </c>
    </row>
    <row r="97" spans="2:8">
      <c r="B97" s="95"/>
      <c r="C97" s="108"/>
      <c r="D97" s="108"/>
      <c r="E97" s="108"/>
      <c r="F97" s="114" t="s">
        <v>122</v>
      </c>
      <c r="G97" s="102">
        <f>SUM(M7+M13+M33+M81)</f>
        <v>0</v>
      </c>
      <c r="H97" s="138" t="s">
        <v>38</v>
      </c>
    </row>
    <row r="98" spans="2:8">
      <c r="B98" s="95"/>
      <c r="C98" s="108"/>
      <c r="D98" s="108"/>
      <c r="E98" s="108"/>
      <c r="F98" s="114" t="s">
        <v>123</v>
      </c>
      <c r="G98" s="102">
        <f>SUM(N7+N13+N33+N81)</f>
        <v>0</v>
      </c>
      <c r="H98" s="138" t="s">
        <v>38</v>
      </c>
    </row>
    <row r="99" spans="2:8">
      <c r="B99" s="95"/>
      <c r="C99" s="108"/>
      <c r="D99" s="108"/>
      <c r="E99" s="108"/>
      <c r="F99" s="114" t="s">
        <v>124</v>
      </c>
      <c r="G99" s="102">
        <f>SUM(O7+O13+O33+O81)</f>
        <v>0</v>
      </c>
      <c r="H99" s="138" t="s">
        <v>38</v>
      </c>
    </row>
    <row r="100" spans="2:8">
      <c r="B100" s="95"/>
      <c r="C100" s="108"/>
      <c r="D100" s="108"/>
      <c r="E100" s="108"/>
      <c r="F100" s="114" t="s">
        <v>125</v>
      </c>
      <c r="G100" s="102">
        <f>SUM(P7+P13+P33+P81)</f>
        <v>1</v>
      </c>
      <c r="H100" s="138" t="s">
        <v>38</v>
      </c>
    </row>
    <row r="101" spans="2:8">
      <c r="B101" s="95"/>
      <c r="C101" s="108"/>
      <c r="D101" s="108"/>
      <c r="E101" s="108"/>
      <c r="F101" s="114" t="s">
        <v>126</v>
      </c>
      <c r="G101" s="102">
        <f>SUM(Q7+Q13+Q33+Q81)</f>
        <v>0</v>
      </c>
      <c r="H101" s="138" t="s">
        <v>38</v>
      </c>
    </row>
    <row r="102" spans="2:8">
      <c r="B102" s="95"/>
      <c r="C102" s="108"/>
      <c r="D102" s="108"/>
      <c r="E102" s="108"/>
      <c r="F102" s="114" t="s">
        <v>127</v>
      </c>
      <c r="G102" s="126">
        <f>SUM(R7+R13+R33+R81)</f>
        <v>66</v>
      </c>
      <c r="H102" s="138" t="s">
        <v>38</v>
      </c>
    </row>
    <row r="103" spans="2:8">
      <c r="B103" s="95"/>
      <c r="C103" s="108"/>
      <c r="D103" s="108"/>
      <c r="E103" s="108"/>
      <c r="F103" s="114"/>
      <c r="G103" s="125">
        <f>SUM(G90:G102)</f>
        <v>86</v>
      </c>
      <c r="H103" s="138" t="s">
        <v>38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80" orientation="landscape" r:id="rId1"/>
  <headerFooter alignWithMargins="0">
    <oddHeader>&amp;C&amp;"Arial,Bold"&amp;16 2010 Swimming Season
Possible Pollution Sources for Monitored Rhode Island  Beaches</oddHeader>
    <oddFooter>&amp;R&amp;P of &amp;N</oddFooter>
  </headerFooter>
  <rowBreaks count="1" manualBreakCount="1">
    <brk id="78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75"/>
  <sheetViews>
    <sheetView zoomScaleNormal="100" workbookViewId="0">
      <pane ySplit="1" topLeftCell="A2" activePane="bottomLeft" state="frozen"/>
      <selection pane="bottomLeft"/>
    </sheetView>
  </sheetViews>
  <sheetFormatPr defaultRowHeight="9"/>
  <cols>
    <col min="1" max="1" width="12.7109375" style="1" customWidth="1"/>
    <col min="2" max="2" width="8.28515625" style="1" customWidth="1"/>
    <col min="3" max="3" width="39" style="21" customWidth="1"/>
    <col min="4" max="4" width="16.7109375" style="1" customWidth="1"/>
    <col min="5" max="6" width="13" style="22" customWidth="1"/>
    <col min="7" max="7" width="9.28515625" style="23" customWidth="1"/>
    <col min="8" max="10" width="12.28515625" style="1" customWidth="1"/>
    <col min="11" max="16384" width="9.140625" style="1"/>
  </cols>
  <sheetData>
    <row r="1" spans="1:10" ht="37.5" customHeight="1">
      <c r="A1" s="25" t="s">
        <v>12</v>
      </c>
      <c r="B1" s="25" t="s">
        <v>13</v>
      </c>
      <c r="C1" s="25" t="s">
        <v>68</v>
      </c>
      <c r="D1" s="25" t="s">
        <v>93</v>
      </c>
      <c r="E1" s="26" t="s">
        <v>631</v>
      </c>
      <c r="F1" s="26" t="s">
        <v>632</v>
      </c>
      <c r="G1" s="27" t="s">
        <v>94</v>
      </c>
      <c r="H1" s="25" t="s">
        <v>95</v>
      </c>
      <c r="I1" s="25" t="s">
        <v>96</v>
      </c>
      <c r="J1" s="25" t="s">
        <v>97</v>
      </c>
    </row>
    <row r="2" spans="1:10" ht="12.75" customHeight="1">
      <c r="A2" s="71" t="s">
        <v>153</v>
      </c>
      <c r="B2" s="71" t="s">
        <v>158</v>
      </c>
      <c r="C2" s="71" t="s">
        <v>615</v>
      </c>
      <c r="D2" s="71" t="s">
        <v>616</v>
      </c>
      <c r="E2" s="73">
        <v>40374</v>
      </c>
      <c r="F2" s="73">
        <v>40374</v>
      </c>
      <c r="G2" s="71">
        <v>1</v>
      </c>
      <c r="H2" s="71" t="s">
        <v>31</v>
      </c>
      <c r="I2" s="71" t="s">
        <v>617</v>
      </c>
      <c r="J2" s="71" t="s">
        <v>23</v>
      </c>
    </row>
    <row r="3" spans="1:10" ht="12.75" customHeight="1">
      <c r="A3" s="71" t="s">
        <v>153</v>
      </c>
      <c r="B3" s="71" t="s">
        <v>158</v>
      </c>
      <c r="C3" s="71" t="s">
        <v>615</v>
      </c>
      <c r="D3" s="71" t="s">
        <v>616</v>
      </c>
      <c r="E3" s="73">
        <v>40394</v>
      </c>
      <c r="F3" s="73">
        <v>40395</v>
      </c>
      <c r="G3" s="71">
        <v>1</v>
      </c>
      <c r="H3" s="71" t="s">
        <v>31</v>
      </c>
      <c r="I3" s="71" t="s">
        <v>617</v>
      </c>
      <c r="J3" s="71" t="s">
        <v>23</v>
      </c>
    </row>
    <row r="4" spans="1:10" ht="12.75" customHeight="1">
      <c r="A4" s="71" t="s">
        <v>153</v>
      </c>
      <c r="B4" s="71" t="s">
        <v>168</v>
      </c>
      <c r="C4" s="71" t="s">
        <v>169</v>
      </c>
      <c r="D4" s="71" t="s">
        <v>616</v>
      </c>
      <c r="E4" s="73">
        <v>40337</v>
      </c>
      <c r="F4" s="73">
        <v>40339</v>
      </c>
      <c r="G4" s="71">
        <v>2</v>
      </c>
      <c r="H4" s="71" t="s">
        <v>31</v>
      </c>
      <c r="I4" s="71" t="s">
        <v>618</v>
      </c>
      <c r="J4" s="71" t="s">
        <v>23</v>
      </c>
    </row>
    <row r="5" spans="1:10" ht="12.75" customHeight="1">
      <c r="A5" s="71" t="s">
        <v>153</v>
      </c>
      <c r="B5" s="71" t="s">
        <v>168</v>
      </c>
      <c r="C5" s="71" t="s">
        <v>169</v>
      </c>
      <c r="D5" s="71" t="s">
        <v>616</v>
      </c>
      <c r="E5" s="73">
        <v>40353</v>
      </c>
      <c r="F5" s="73">
        <v>40354</v>
      </c>
      <c r="G5" s="71">
        <v>1</v>
      </c>
      <c r="H5" s="71" t="s">
        <v>31</v>
      </c>
      <c r="I5" s="71" t="s">
        <v>617</v>
      </c>
      <c r="J5" s="71" t="s">
        <v>23</v>
      </c>
    </row>
    <row r="6" spans="1:10" ht="12.75" customHeight="1">
      <c r="A6" s="71" t="s">
        <v>153</v>
      </c>
      <c r="B6" s="71" t="s">
        <v>168</v>
      </c>
      <c r="C6" s="71" t="s">
        <v>169</v>
      </c>
      <c r="D6" s="71" t="s">
        <v>616</v>
      </c>
      <c r="E6" s="73">
        <v>40407</v>
      </c>
      <c r="F6" s="73">
        <v>40409</v>
      </c>
      <c r="G6" s="71">
        <v>2</v>
      </c>
      <c r="H6" s="71" t="s">
        <v>31</v>
      </c>
      <c r="I6" s="71" t="s">
        <v>617</v>
      </c>
      <c r="J6" s="71" t="s">
        <v>23</v>
      </c>
    </row>
    <row r="7" spans="1:10" ht="12.75" customHeight="1">
      <c r="A7" s="71" t="s">
        <v>153</v>
      </c>
      <c r="B7" s="71" t="s">
        <v>176</v>
      </c>
      <c r="C7" s="71" t="s">
        <v>177</v>
      </c>
      <c r="D7" s="71" t="s">
        <v>616</v>
      </c>
      <c r="E7" s="73">
        <v>40374</v>
      </c>
      <c r="F7" s="73">
        <v>40379</v>
      </c>
      <c r="G7" s="71">
        <v>5</v>
      </c>
      <c r="H7" s="71" t="s">
        <v>31</v>
      </c>
      <c r="I7" s="71" t="s">
        <v>618</v>
      </c>
      <c r="J7" s="71" t="s">
        <v>23</v>
      </c>
    </row>
    <row r="8" spans="1:10" ht="12.75" customHeight="1">
      <c r="A8" s="71" t="s">
        <v>153</v>
      </c>
      <c r="B8" s="71" t="s">
        <v>188</v>
      </c>
      <c r="C8" s="71" t="s">
        <v>189</v>
      </c>
      <c r="D8" s="71" t="s">
        <v>616</v>
      </c>
      <c r="E8" s="73">
        <v>40344</v>
      </c>
      <c r="F8" s="73">
        <v>40345</v>
      </c>
      <c r="G8" s="71">
        <v>1</v>
      </c>
      <c r="H8" s="71" t="s">
        <v>31</v>
      </c>
      <c r="I8" s="71" t="s">
        <v>618</v>
      </c>
      <c r="J8" s="71" t="s">
        <v>23</v>
      </c>
    </row>
    <row r="9" spans="1:10" ht="12.75" customHeight="1">
      <c r="A9" s="71" t="s">
        <v>153</v>
      </c>
      <c r="B9" s="71" t="s">
        <v>188</v>
      </c>
      <c r="C9" s="71" t="s">
        <v>189</v>
      </c>
      <c r="D9" s="71" t="s">
        <v>616</v>
      </c>
      <c r="E9" s="73">
        <v>40353</v>
      </c>
      <c r="F9" s="73">
        <v>40354</v>
      </c>
      <c r="G9" s="71">
        <v>1</v>
      </c>
      <c r="H9" s="71" t="s">
        <v>31</v>
      </c>
      <c r="I9" s="71" t="s">
        <v>617</v>
      </c>
      <c r="J9" s="71" t="s">
        <v>23</v>
      </c>
    </row>
    <row r="10" spans="1:10" ht="12.75" customHeight="1">
      <c r="A10" s="71" t="s">
        <v>153</v>
      </c>
      <c r="B10" s="71" t="s">
        <v>188</v>
      </c>
      <c r="C10" s="71" t="s">
        <v>189</v>
      </c>
      <c r="D10" s="71" t="s">
        <v>616</v>
      </c>
      <c r="E10" s="73">
        <v>40381</v>
      </c>
      <c r="F10" s="73">
        <v>40382</v>
      </c>
      <c r="G10" s="71">
        <v>1</v>
      </c>
      <c r="H10" s="71" t="s">
        <v>31</v>
      </c>
      <c r="I10" s="71" t="s">
        <v>617</v>
      </c>
      <c r="J10" s="71" t="s">
        <v>23</v>
      </c>
    </row>
    <row r="11" spans="1:10" ht="12.75" customHeight="1">
      <c r="A11" s="72" t="s">
        <v>153</v>
      </c>
      <c r="B11" s="72" t="s">
        <v>188</v>
      </c>
      <c r="C11" s="72" t="s">
        <v>189</v>
      </c>
      <c r="D11" s="72" t="s">
        <v>616</v>
      </c>
      <c r="E11" s="74">
        <v>40394</v>
      </c>
      <c r="F11" s="74">
        <v>40395</v>
      </c>
      <c r="G11" s="72">
        <v>1</v>
      </c>
      <c r="H11" s="72" t="s">
        <v>31</v>
      </c>
      <c r="I11" s="72" t="s">
        <v>617</v>
      </c>
      <c r="J11" s="72" t="s">
        <v>23</v>
      </c>
    </row>
    <row r="12" spans="1:10" ht="12.75" customHeight="1">
      <c r="A12" s="32"/>
      <c r="B12" s="61">
        <f>SUM(IF(FREQUENCY(MATCH(B2:B11,B2:B11,0),MATCH(B2:B11,B2:B11,0))&gt;0,1))</f>
        <v>4</v>
      </c>
      <c r="C12" s="61"/>
      <c r="D12" s="29">
        <f>COUNTA(D2:D11)</f>
        <v>10</v>
      </c>
      <c r="E12" s="29"/>
      <c r="F12" s="29"/>
      <c r="G12" s="29">
        <f>SUM(G2:G11)</f>
        <v>16</v>
      </c>
      <c r="H12" s="32"/>
      <c r="I12" s="32"/>
      <c r="J12" s="32"/>
    </row>
    <row r="13" spans="1:10" ht="7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 customHeight="1">
      <c r="A14" s="71" t="s">
        <v>196</v>
      </c>
      <c r="B14" s="71" t="s">
        <v>203</v>
      </c>
      <c r="C14" s="71" t="s">
        <v>204</v>
      </c>
      <c r="D14" s="71" t="s">
        <v>616</v>
      </c>
      <c r="E14" s="73">
        <v>40414</v>
      </c>
      <c r="F14" s="73">
        <v>40416</v>
      </c>
      <c r="G14" s="71">
        <v>2</v>
      </c>
      <c r="H14" s="71" t="s">
        <v>31</v>
      </c>
      <c r="I14" s="71" t="s">
        <v>618</v>
      </c>
      <c r="J14" s="71" t="s">
        <v>23</v>
      </c>
    </row>
    <row r="15" spans="1:10" ht="12.75" customHeight="1">
      <c r="A15" s="71" t="s">
        <v>196</v>
      </c>
      <c r="B15" s="71" t="s">
        <v>207</v>
      </c>
      <c r="C15" s="71" t="s">
        <v>208</v>
      </c>
      <c r="D15" s="71" t="s">
        <v>616</v>
      </c>
      <c r="E15" s="73">
        <v>40333</v>
      </c>
      <c r="F15" s="73">
        <v>40337</v>
      </c>
      <c r="G15" s="71">
        <v>4</v>
      </c>
      <c r="H15" s="71" t="s">
        <v>31</v>
      </c>
      <c r="I15" s="71" t="s">
        <v>617</v>
      </c>
      <c r="J15" s="71" t="s">
        <v>23</v>
      </c>
    </row>
    <row r="16" spans="1:10" ht="12.75" customHeight="1">
      <c r="A16" s="71" t="s">
        <v>196</v>
      </c>
      <c r="B16" s="71" t="s">
        <v>207</v>
      </c>
      <c r="C16" s="71" t="s">
        <v>208</v>
      </c>
      <c r="D16" s="71" t="s">
        <v>616</v>
      </c>
      <c r="E16" s="73">
        <v>40374</v>
      </c>
      <c r="F16" s="73">
        <v>40376</v>
      </c>
      <c r="G16" s="71">
        <v>2</v>
      </c>
      <c r="H16" s="71" t="s">
        <v>31</v>
      </c>
      <c r="I16" s="71" t="s">
        <v>618</v>
      </c>
      <c r="J16" s="71" t="s">
        <v>23</v>
      </c>
    </row>
    <row r="17" spans="1:11" ht="12.75" customHeight="1">
      <c r="A17" s="71" t="s">
        <v>196</v>
      </c>
      <c r="B17" s="71" t="s">
        <v>207</v>
      </c>
      <c r="C17" s="71" t="s">
        <v>208</v>
      </c>
      <c r="D17" s="71" t="s">
        <v>616</v>
      </c>
      <c r="E17" s="73">
        <v>40395</v>
      </c>
      <c r="F17" s="73">
        <v>40396</v>
      </c>
      <c r="G17" s="71">
        <v>1</v>
      </c>
      <c r="H17" s="71" t="s">
        <v>31</v>
      </c>
      <c r="I17" s="71" t="s">
        <v>617</v>
      </c>
      <c r="J17" s="71" t="s">
        <v>23</v>
      </c>
    </row>
    <row r="18" spans="1:11" ht="12.75" customHeight="1">
      <c r="A18" s="71" t="s">
        <v>196</v>
      </c>
      <c r="B18" s="71" t="s">
        <v>207</v>
      </c>
      <c r="C18" s="71" t="s">
        <v>208</v>
      </c>
      <c r="D18" s="71" t="s">
        <v>616</v>
      </c>
      <c r="E18" s="73">
        <v>40407</v>
      </c>
      <c r="F18" s="73">
        <v>40408</v>
      </c>
      <c r="G18" s="71">
        <v>1</v>
      </c>
      <c r="H18" s="71" t="s">
        <v>31</v>
      </c>
      <c r="I18" s="71" t="s">
        <v>617</v>
      </c>
      <c r="J18" s="71" t="s">
        <v>23</v>
      </c>
    </row>
    <row r="19" spans="1:11" ht="12.75" customHeight="1">
      <c r="A19" s="71" t="s">
        <v>196</v>
      </c>
      <c r="B19" s="71" t="s">
        <v>213</v>
      </c>
      <c r="C19" s="71" t="s">
        <v>214</v>
      </c>
      <c r="D19" s="71" t="s">
        <v>616</v>
      </c>
      <c r="E19" s="73">
        <v>40344</v>
      </c>
      <c r="F19" s="73">
        <v>40345</v>
      </c>
      <c r="G19" s="71">
        <v>1</v>
      </c>
      <c r="H19" s="71" t="s">
        <v>31</v>
      </c>
      <c r="I19" s="71" t="s">
        <v>618</v>
      </c>
      <c r="J19" s="71" t="s">
        <v>23</v>
      </c>
    </row>
    <row r="20" spans="1:11" ht="12.75" customHeight="1">
      <c r="A20" s="71" t="s">
        <v>196</v>
      </c>
      <c r="B20" s="71" t="s">
        <v>213</v>
      </c>
      <c r="C20" s="71" t="s">
        <v>214</v>
      </c>
      <c r="D20" s="71" t="s">
        <v>616</v>
      </c>
      <c r="E20" s="73">
        <v>40402</v>
      </c>
      <c r="F20" s="73">
        <v>40403</v>
      </c>
      <c r="G20" s="71">
        <v>1</v>
      </c>
      <c r="H20" s="71" t="s">
        <v>31</v>
      </c>
      <c r="I20" s="71" t="s">
        <v>617</v>
      </c>
      <c r="J20" s="71" t="s">
        <v>23</v>
      </c>
    </row>
    <row r="21" spans="1:11" ht="12.75" customHeight="1">
      <c r="A21" s="71" t="s">
        <v>196</v>
      </c>
      <c r="B21" s="71" t="s">
        <v>213</v>
      </c>
      <c r="C21" s="71" t="s">
        <v>214</v>
      </c>
      <c r="D21" s="71" t="s">
        <v>616</v>
      </c>
      <c r="E21" s="73">
        <v>40407</v>
      </c>
      <c r="F21" s="73">
        <v>40408</v>
      </c>
      <c r="G21" s="71">
        <v>1</v>
      </c>
      <c r="H21" s="71" t="s">
        <v>31</v>
      </c>
      <c r="I21" s="71" t="s">
        <v>617</v>
      </c>
      <c r="J21" s="71" t="s">
        <v>23</v>
      </c>
    </row>
    <row r="22" spans="1:11" ht="12.75" customHeight="1">
      <c r="A22" s="71" t="s">
        <v>196</v>
      </c>
      <c r="B22" s="71" t="s">
        <v>213</v>
      </c>
      <c r="C22" s="71" t="s">
        <v>214</v>
      </c>
      <c r="D22" s="71" t="s">
        <v>616</v>
      </c>
      <c r="E22" s="73">
        <v>40414</v>
      </c>
      <c r="F22" s="73">
        <v>40416</v>
      </c>
      <c r="G22" s="71">
        <v>2</v>
      </c>
      <c r="H22" s="71" t="s">
        <v>31</v>
      </c>
      <c r="I22" s="71" t="s">
        <v>617</v>
      </c>
      <c r="J22" s="71" t="s">
        <v>23</v>
      </c>
    </row>
    <row r="23" spans="1:11" ht="12.75" customHeight="1">
      <c r="A23" s="71" t="s">
        <v>196</v>
      </c>
      <c r="B23" s="71" t="s">
        <v>219</v>
      </c>
      <c r="C23" s="71" t="s">
        <v>220</v>
      </c>
      <c r="D23" s="71" t="s">
        <v>616</v>
      </c>
      <c r="E23" s="73">
        <v>40347</v>
      </c>
      <c r="F23" s="73">
        <v>40351</v>
      </c>
      <c r="G23" s="71">
        <v>4</v>
      </c>
      <c r="H23" s="71" t="s">
        <v>31</v>
      </c>
      <c r="I23" s="71" t="s">
        <v>618</v>
      </c>
      <c r="J23" s="71" t="s">
        <v>23</v>
      </c>
    </row>
    <row r="24" spans="1:11" ht="12.75" customHeight="1">
      <c r="A24" s="72" t="s">
        <v>196</v>
      </c>
      <c r="B24" s="72" t="s">
        <v>219</v>
      </c>
      <c r="C24" s="72" t="s">
        <v>220</v>
      </c>
      <c r="D24" s="72" t="s">
        <v>616</v>
      </c>
      <c r="E24" s="74">
        <v>40389</v>
      </c>
      <c r="F24" s="74">
        <v>40390</v>
      </c>
      <c r="G24" s="72">
        <v>1</v>
      </c>
      <c r="H24" s="72" t="s">
        <v>31</v>
      </c>
      <c r="I24" s="72" t="s">
        <v>617</v>
      </c>
      <c r="J24" s="72" t="s">
        <v>23</v>
      </c>
    </row>
    <row r="25" spans="1:11" ht="12.75" customHeight="1">
      <c r="A25" s="32"/>
      <c r="B25" s="61">
        <f>SUM(IF(FREQUENCY(MATCH(B14:B24,B14:B24,0),MATCH(B14:B24,B14:B24,0))&gt;0,1))</f>
        <v>4</v>
      </c>
      <c r="C25" s="61"/>
      <c r="D25" s="29">
        <f>COUNTA(D14:D24)</f>
        <v>11</v>
      </c>
      <c r="E25" s="29"/>
      <c r="F25" s="29"/>
      <c r="G25" s="29">
        <f>SUM(G14:G24)</f>
        <v>20</v>
      </c>
      <c r="H25" s="32"/>
      <c r="I25" s="54"/>
      <c r="J25" s="54"/>
    </row>
    <row r="26" spans="1:11" ht="7.5" customHeight="1">
      <c r="A26" s="32"/>
      <c r="B26" s="32"/>
      <c r="C26" s="32"/>
      <c r="D26" s="32"/>
      <c r="E26" s="32"/>
      <c r="F26" s="32"/>
      <c r="G26" s="32"/>
      <c r="H26" s="32"/>
      <c r="I26" s="54"/>
      <c r="J26" s="54"/>
    </row>
    <row r="27" spans="1:11" ht="12.75" customHeight="1">
      <c r="A27" s="71" t="s">
        <v>229</v>
      </c>
      <c r="B27" s="71" t="s">
        <v>230</v>
      </c>
      <c r="C27" s="71" t="s">
        <v>619</v>
      </c>
      <c r="D27" s="71" t="s">
        <v>616</v>
      </c>
      <c r="E27" s="73">
        <v>40344</v>
      </c>
      <c r="F27" s="73">
        <v>40345</v>
      </c>
      <c r="G27" s="71">
        <v>1</v>
      </c>
      <c r="H27" s="71" t="s">
        <v>31</v>
      </c>
      <c r="I27" s="71" t="s">
        <v>617</v>
      </c>
      <c r="J27" s="71" t="s">
        <v>23</v>
      </c>
      <c r="K27" s="71"/>
    </row>
    <row r="28" spans="1:11" ht="12.75" customHeight="1">
      <c r="A28" s="71" t="s">
        <v>229</v>
      </c>
      <c r="B28" s="71" t="s">
        <v>230</v>
      </c>
      <c r="C28" s="71" t="s">
        <v>619</v>
      </c>
      <c r="D28" s="71" t="s">
        <v>616</v>
      </c>
      <c r="E28" s="73">
        <v>40374</v>
      </c>
      <c r="F28" s="73">
        <v>40375</v>
      </c>
      <c r="G28" s="71">
        <v>1</v>
      </c>
      <c r="H28" s="71" t="s">
        <v>31</v>
      </c>
      <c r="I28" s="71" t="s">
        <v>618</v>
      </c>
      <c r="J28" s="71" t="s">
        <v>23</v>
      </c>
      <c r="K28" s="71"/>
    </row>
    <row r="29" spans="1:11" ht="12.75" customHeight="1">
      <c r="A29" s="71" t="s">
        <v>229</v>
      </c>
      <c r="B29" s="71" t="s">
        <v>230</v>
      </c>
      <c r="C29" s="71" t="s">
        <v>619</v>
      </c>
      <c r="D29" s="71" t="s">
        <v>616</v>
      </c>
      <c r="E29" s="73">
        <v>40386</v>
      </c>
      <c r="F29" s="73">
        <v>40387</v>
      </c>
      <c r="G29" s="71">
        <v>1</v>
      </c>
      <c r="H29" s="71" t="s">
        <v>31</v>
      </c>
      <c r="I29" s="71" t="s">
        <v>617</v>
      </c>
      <c r="J29" s="71" t="s">
        <v>23</v>
      </c>
      <c r="K29" s="71"/>
    </row>
    <row r="30" spans="1:11" ht="12.75" customHeight="1">
      <c r="A30" s="71" t="s">
        <v>229</v>
      </c>
      <c r="B30" s="71" t="s">
        <v>230</v>
      </c>
      <c r="C30" s="71" t="s">
        <v>619</v>
      </c>
      <c r="D30" s="71" t="s">
        <v>616</v>
      </c>
      <c r="E30" s="73">
        <v>40408</v>
      </c>
      <c r="F30" s="73">
        <v>40409</v>
      </c>
      <c r="G30" s="71">
        <v>1</v>
      </c>
      <c r="H30" s="71" t="s">
        <v>31</v>
      </c>
      <c r="I30" s="71" t="s">
        <v>618</v>
      </c>
      <c r="J30" s="71" t="s">
        <v>23</v>
      </c>
      <c r="K30" s="71"/>
    </row>
    <row r="31" spans="1:11" ht="12.75" customHeight="1">
      <c r="A31" s="71" t="s">
        <v>229</v>
      </c>
      <c r="B31" s="71" t="s">
        <v>230</v>
      </c>
      <c r="C31" s="71" t="s">
        <v>619</v>
      </c>
      <c r="D31" s="71" t="s">
        <v>616</v>
      </c>
      <c r="E31" s="73">
        <v>40414</v>
      </c>
      <c r="F31" s="73">
        <v>40417</v>
      </c>
      <c r="G31" s="71">
        <v>3</v>
      </c>
      <c r="H31" s="71" t="s">
        <v>31</v>
      </c>
      <c r="I31" s="71" t="s">
        <v>617</v>
      </c>
      <c r="J31" s="71" t="s">
        <v>23</v>
      </c>
      <c r="K31" s="71"/>
    </row>
    <row r="32" spans="1:11" ht="12.75" customHeight="1">
      <c r="A32" s="71" t="s">
        <v>229</v>
      </c>
      <c r="B32" s="71" t="s">
        <v>230</v>
      </c>
      <c r="C32" s="71" t="s">
        <v>619</v>
      </c>
      <c r="D32" s="71" t="s">
        <v>616</v>
      </c>
      <c r="E32" s="73">
        <v>40424</v>
      </c>
      <c r="F32" s="73">
        <v>40425</v>
      </c>
      <c r="G32" s="71">
        <v>1</v>
      </c>
      <c r="H32" s="71" t="s">
        <v>31</v>
      </c>
      <c r="I32" s="71" t="s">
        <v>617</v>
      </c>
      <c r="J32" s="71" t="s">
        <v>23</v>
      </c>
      <c r="K32" s="71"/>
    </row>
    <row r="33" spans="1:11" ht="12.75" customHeight="1">
      <c r="A33" s="71" t="s">
        <v>229</v>
      </c>
      <c r="B33" s="71" t="s">
        <v>237</v>
      </c>
      <c r="C33" s="71" t="s">
        <v>238</v>
      </c>
      <c r="D33" s="71" t="s">
        <v>616</v>
      </c>
      <c r="E33" s="73">
        <v>40334</v>
      </c>
      <c r="F33" s="73">
        <v>40334</v>
      </c>
      <c r="G33" s="71">
        <v>1</v>
      </c>
      <c r="H33" s="71" t="s">
        <v>31</v>
      </c>
      <c r="I33" s="71" t="s">
        <v>617</v>
      </c>
      <c r="J33" s="71" t="s">
        <v>23</v>
      </c>
      <c r="K33" s="71"/>
    </row>
    <row r="34" spans="1:11" ht="12.75" customHeight="1">
      <c r="A34" s="71" t="s">
        <v>229</v>
      </c>
      <c r="B34" s="71" t="s">
        <v>237</v>
      </c>
      <c r="C34" s="71" t="s">
        <v>238</v>
      </c>
      <c r="D34" s="71" t="s">
        <v>616</v>
      </c>
      <c r="E34" s="73">
        <v>40335</v>
      </c>
      <c r="F34" s="73">
        <v>40336</v>
      </c>
      <c r="G34" s="71">
        <v>1</v>
      </c>
      <c r="H34" s="71" t="s">
        <v>31</v>
      </c>
      <c r="I34" s="71" t="s">
        <v>618</v>
      </c>
      <c r="J34" s="71" t="s">
        <v>23</v>
      </c>
      <c r="K34" s="71"/>
    </row>
    <row r="35" spans="1:11" ht="12.75" customHeight="1">
      <c r="A35" s="71" t="s">
        <v>229</v>
      </c>
      <c r="B35" s="71" t="s">
        <v>237</v>
      </c>
      <c r="C35" s="71" t="s">
        <v>238</v>
      </c>
      <c r="D35" s="71" t="s">
        <v>616</v>
      </c>
      <c r="E35" s="73">
        <v>40414</v>
      </c>
      <c r="F35" s="73">
        <v>40416</v>
      </c>
      <c r="G35" s="71">
        <v>2</v>
      </c>
      <c r="H35" s="71" t="s">
        <v>31</v>
      </c>
      <c r="I35" s="71" t="s">
        <v>617</v>
      </c>
      <c r="J35" s="71" t="s">
        <v>23</v>
      </c>
      <c r="K35" s="71"/>
    </row>
    <row r="36" spans="1:11" ht="12.75" customHeight="1">
      <c r="A36" s="71" t="s">
        <v>229</v>
      </c>
      <c r="B36" s="71" t="s">
        <v>237</v>
      </c>
      <c r="C36" s="71" t="s">
        <v>238</v>
      </c>
      <c r="D36" s="71" t="s">
        <v>616</v>
      </c>
      <c r="E36" s="73">
        <v>40424</v>
      </c>
      <c r="F36" s="73">
        <v>40425</v>
      </c>
      <c r="G36" s="71">
        <v>1</v>
      </c>
      <c r="H36" s="71" t="s">
        <v>31</v>
      </c>
      <c r="I36" s="71" t="s">
        <v>617</v>
      </c>
      <c r="J36" s="71" t="s">
        <v>23</v>
      </c>
      <c r="K36" s="71"/>
    </row>
    <row r="37" spans="1:11" ht="12.75" customHeight="1">
      <c r="A37" s="71" t="s">
        <v>229</v>
      </c>
      <c r="B37" s="71" t="s">
        <v>241</v>
      </c>
      <c r="C37" s="71" t="s">
        <v>242</v>
      </c>
      <c r="D37" s="71" t="s">
        <v>616</v>
      </c>
      <c r="E37" s="73">
        <v>40414</v>
      </c>
      <c r="F37" s="73">
        <v>40416</v>
      </c>
      <c r="G37" s="71">
        <v>2</v>
      </c>
      <c r="H37" s="71" t="s">
        <v>31</v>
      </c>
      <c r="I37" s="71" t="s">
        <v>617</v>
      </c>
      <c r="J37" s="71" t="s">
        <v>23</v>
      </c>
      <c r="K37" s="71"/>
    </row>
    <row r="38" spans="1:11" ht="12.75" customHeight="1">
      <c r="A38" s="71" t="s">
        <v>229</v>
      </c>
      <c r="B38" s="71" t="s">
        <v>253</v>
      </c>
      <c r="C38" s="71" t="s">
        <v>620</v>
      </c>
      <c r="D38" s="71" t="s">
        <v>616</v>
      </c>
      <c r="E38" s="73">
        <v>40375</v>
      </c>
      <c r="F38" s="73">
        <v>40377</v>
      </c>
      <c r="G38" s="71">
        <v>2</v>
      </c>
      <c r="H38" s="71" t="s">
        <v>31</v>
      </c>
      <c r="I38" s="71" t="s">
        <v>617</v>
      </c>
      <c r="J38" s="71" t="s">
        <v>23</v>
      </c>
      <c r="K38" s="71"/>
    </row>
    <row r="39" spans="1:11" ht="12.75" customHeight="1">
      <c r="A39" s="71" t="s">
        <v>229</v>
      </c>
      <c r="B39" s="71" t="s">
        <v>303</v>
      </c>
      <c r="C39" s="71" t="s">
        <v>304</v>
      </c>
      <c r="D39" s="71" t="s">
        <v>616</v>
      </c>
      <c r="E39" s="73">
        <v>40344</v>
      </c>
      <c r="F39" s="73">
        <v>40345</v>
      </c>
      <c r="G39" s="71">
        <v>1</v>
      </c>
      <c r="H39" s="71" t="s">
        <v>31</v>
      </c>
      <c r="I39" s="71" t="s">
        <v>618</v>
      </c>
      <c r="J39" s="71" t="s">
        <v>23</v>
      </c>
      <c r="K39" s="71"/>
    </row>
    <row r="40" spans="1:11" ht="12.75" customHeight="1">
      <c r="A40" s="71" t="s">
        <v>229</v>
      </c>
      <c r="B40" s="71" t="s">
        <v>303</v>
      </c>
      <c r="C40" s="71" t="s">
        <v>304</v>
      </c>
      <c r="D40" s="71" t="s">
        <v>616</v>
      </c>
      <c r="E40" s="73">
        <v>40414</v>
      </c>
      <c r="F40" s="73">
        <v>40416</v>
      </c>
      <c r="G40" s="71">
        <v>2</v>
      </c>
      <c r="H40" s="71" t="s">
        <v>31</v>
      </c>
      <c r="I40" s="71" t="s">
        <v>617</v>
      </c>
      <c r="J40" s="71" t="s">
        <v>23</v>
      </c>
      <c r="K40" s="71"/>
    </row>
    <row r="41" spans="1:11" ht="12.75" customHeight="1">
      <c r="A41" s="71" t="s">
        <v>229</v>
      </c>
      <c r="B41" s="71" t="s">
        <v>361</v>
      </c>
      <c r="C41" s="71" t="s">
        <v>362</v>
      </c>
      <c r="D41" s="71" t="s">
        <v>616</v>
      </c>
      <c r="E41" s="73">
        <v>40375</v>
      </c>
      <c r="F41" s="73">
        <v>40376</v>
      </c>
      <c r="G41" s="71">
        <v>1</v>
      </c>
      <c r="H41" s="71" t="s">
        <v>31</v>
      </c>
      <c r="I41" s="71" t="s">
        <v>617</v>
      </c>
      <c r="J41" s="71" t="s">
        <v>23</v>
      </c>
      <c r="K41" s="71"/>
    </row>
    <row r="42" spans="1:11" ht="12.75" customHeight="1">
      <c r="A42" s="71" t="s">
        <v>229</v>
      </c>
      <c r="B42" s="71" t="s">
        <v>373</v>
      </c>
      <c r="C42" s="71" t="s">
        <v>374</v>
      </c>
      <c r="D42" s="71" t="s">
        <v>616</v>
      </c>
      <c r="E42" s="73">
        <v>40344</v>
      </c>
      <c r="F42" s="73">
        <v>40345</v>
      </c>
      <c r="G42" s="71">
        <v>1</v>
      </c>
      <c r="H42" s="71" t="s">
        <v>31</v>
      </c>
      <c r="I42" s="71" t="s">
        <v>617</v>
      </c>
      <c r="J42" s="71" t="s">
        <v>23</v>
      </c>
      <c r="K42" s="71"/>
    </row>
    <row r="43" spans="1:11" ht="12.75" customHeight="1">
      <c r="A43" s="72" t="s">
        <v>229</v>
      </c>
      <c r="B43" s="72" t="s">
        <v>373</v>
      </c>
      <c r="C43" s="72" t="s">
        <v>374</v>
      </c>
      <c r="D43" s="72" t="s">
        <v>616</v>
      </c>
      <c r="E43" s="74">
        <v>40414</v>
      </c>
      <c r="F43" s="74">
        <v>40416</v>
      </c>
      <c r="G43" s="72">
        <v>2</v>
      </c>
      <c r="H43" s="72" t="s">
        <v>31</v>
      </c>
      <c r="I43" s="72" t="s">
        <v>617</v>
      </c>
      <c r="J43" s="72" t="s">
        <v>23</v>
      </c>
      <c r="K43" s="71"/>
    </row>
    <row r="44" spans="1:11" ht="12.75" customHeight="1">
      <c r="A44" s="32"/>
      <c r="B44" s="61">
        <f>SUM(IF(FREQUENCY(MATCH(B27:B43,B27:B43,0),MATCH(B27:B43,B27:B43,0))&gt;0,1))</f>
        <v>7</v>
      </c>
      <c r="C44" s="33"/>
      <c r="D44" s="29">
        <f>COUNTA(D27:D43)</f>
        <v>17</v>
      </c>
      <c r="E44" s="29"/>
      <c r="F44" s="29"/>
      <c r="G44" s="29">
        <f>SUM(G27:G43)</f>
        <v>24</v>
      </c>
      <c r="H44" s="32"/>
      <c r="I44" s="32"/>
      <c r="J44" s="32"/>
    </row>
    <row r="45" spans="1:11" ht="12.75" customHeight="1">
      <c r="A45" s="32"/>
      <c r="B45" s="61"/>
      <c r="C45" s="33"/>
      <c r="D45" s="29"/>
      <c r="E45" s="29"/>
      <c r="F45" s="29"/>
      <c r="G45" s="29"/>
      <c r="H45" s="32"/>
      <c r="I45" s="32"/>
      <c r="J45" s="32"/>
    </row>
    <row r="46" spans="1:11" ht="12.75" customHeight="1">
      <c r="A46" s="71" t="s">
        <v>420</v>
      </c>
      <c r="B46" s="71" t="s">
        <v>461</v>
      </c>
      <c r="C46" s="71" t="s">
        <v>462</v>
      </c>
      <c r="D46" s="71" t="s">
        <v>616</v>
      </c>
      <c r="E46" s="73">
        <v>40408</v>
      </c>
      <c r="F46" s="73">
        <v>40411</v>
      </c>
      <c r="G46" s="71">
        <v>3</v>
      </c>
      <c r="H46" s="71" t="s">
        <v>31</v>
      </c>
      <c r="I46" s="71" t="s">
        <v>617</v>
      </c>
      <c r="J46" s="71" t="s">
        <v>23</v>
      </c>
      <c r="K46" s="71"/>
    </row>
    <row r="47" spans="1:11" ht="12.75" customHeight="1">
      <c r="A47" s="71" t="s">
        <v>420</v>
      </c>
      <c r="B47" s="71" t="s">
        <v>463</v>
      </c>
      <c r="C47" s="71" t="s">
        <v>464</v>
      </c>
      <c r="D47" s="71" t="s">
        <v>616</v>
      </c>
      <c r="E47" s="73">
        <v>40360</v>
      </c>
      <c r="F47" s="73">
        <v>40362</v>
      </c>
      <c r="G47" s="71">
        <v>2</v>
      </c>
      <c r="H47" s="71" t="s">
        <v>31</v>
      </c>
      <c r="I47" s="71" t="s">
        <v>617</v>
      </c>
      <c r="J47" s="71" t="s">
        <v>23</v>
      </c>
      <c r="K47" s="71"/>
    </row>
    <row r="48" spans="1:11" ht="12.75" customHeight="1">
      <c r="A48" s="71" t="s">
        <v>420</v>
      </c>
      <c r="B48" s="71" t="s">
        <v>463</v>
      </c>
      <c r="C48" s="71" t="s">
        <v>464</v>
      </c>
      <c r="D48" s="71" t="s">
        <v>616</v>
      </c>
      <c r="E48" s="73">
        <v>40366</v>
      </c>
      <c r="F48" s="73">
        <v>40368</v>
      </c>
      <c r="G48" s="71">
        <v>2</v>
      </c>
      <c r="H48" s="71" t="s">
        <v>31</v>
      </c>
      <c r="I48" s="71" t="s">
        <v>617</v>
      </c>
      <c r="J48" s="71" t="s">
        <v>23</v>
      </c>
      <c r="K48" s="71"/>
    </row>
    <row r="49" spans="1:11" ht="12.75" customHeight="1">
      <c r="A49" s="71" t="s">
        <v>420</v>
      </c>
      <c r="B49" s="71" t="s">
        <v>576</v>
      </c>
      <c r="C49" s="71" t="s">
        <v>577</v>
      </c>
      <c r="D49" s="71" t="s">
        <v>616</v>
      </c>
      <c r="E49" s="73">
        <v>40414</v>
      </c>
      <c r="F49" s="73">
        <v>40415</v>
      </c>
      <c r="G49" s="71">
        <v>1</v>
      </c>
      <c r="H49" s="71" t="s">
        <v>31</v>
      </c>
      <c r="I49" s="71" t="s">
        <v>617</v>
      </c>
      <c r="J49" s="71" t="s">
        <v>23</v>
      </c>
      <c r="K49" s="71"/>
    </row>
    <row r="50" spans="1:11" ht="12.75" customHeight="1">
      <c r="A50" s="71" t="s">
        <v>420</v>
      </c>
      <c r="B50" s="71" t="s">
        <v>576</v>
      </c>
      <c r="C50" s="71" t="s">
        <v>577</v>
      </c>
      <c r="D50" s="71" t="s">
        <v>616</v>
      </c>
      <c r="E50" s="73">
        <v>40424</v>
      </c>
      <c r="F50" s="73">
        <v>40425</v>
      </c>
      <c r="G50" s="71">
        <v>1</v>
      </c>
      <c r="H50" s="71" t="s">
        <v>31</v>
      </c>
      <c r="I50" s="71" t="s">
        <v>617</v>
      </c>
      <c r="J50" s="71" t="s">
        <v>23</v>
      </c>
      <c r="K50" s="71"/>
    </row>
    <row r="51" spans="1:11" ht="12.75" customHeight="1">
      <c r="A51" s="71" t="s">
        <v>420</v>
      </c>
      <c r="B51" s="71" t="s">
        <v>578</v>
      </c>
      <c r="C51" s="71" t="s">
        <v>579</v>
      </c>
      <c r="D51" s="71" t="s">
        <v>616</v>
      </c>
      <c r="E51" s="73">
        <v>40414</v>
      </c>
      <c r="F51" s="73">
        <v>40415</v>
      </c>
      <c r="G51" s="71">
        <v>1</v>
      </c>
      <c r="H51" s="71" t="s">
        <v>31</v>
      </c>
      <c r="I51" s="71" t="s">
        <v>617</v>
      </c>
      <c r="J51" s="71" t="s">
        <v>23</v>
      </c>
      <c r="K51" s="71"/>
    </row>
    <row r="52" spans="1:11" ht="12.75" customHeight="1">
      <c r="A52" s="72" t="s">
        <v>420</v>
      </c>
      <c r="B52" s="72" t="s">
        <v>578</v>
      </c>
      <c r="C52" s="72" t="s">
        <v>579</v>
      </c>
      <c r="D52" s="72" t="s">
        <v>616</v>
      </c>
      <c r="E52" s="74">
        <v>40424</v>
      </c>
      <c r="F52" s="74">
        <v>40425</v>
      </c>
      <c r="G52" s="72">
        <v>1</v>
      </c>
      <c r="H52" s="72" t="s">
        <v>31</v>
      </c>
      <c r="I52" s="72" t="s">
        <v>617</v>
      </c>
      <c r="J52" s="72" t="s">
        <v>23</v>
      </c>
      <c r="K52" s="71"/>
    </row>
    <row r="53" spans="1:11" ht="12.75" customHeight="1">
      <c r="A53" s="32"/>
      <c r="B53" s="61">
        <f>SUM(IF(FREQUENCY(MATCH(B46:B52,B46:B52,0),MATCH(B46:B52,B46:B52,0))&gt;0,1))</f>
        <v>4</v>
      </c>
      <c r="C53" s="33"/>
      <c r="D53" s="29">
        <f>COUNTA(D46:D52)</f>
        <v>7</v>
      </c>
      <c r="E53" s="29"/>
      <c r="F53" s="29"/>
      <c r="G53" s="29">
        <f>SUM(G46:G52)</f>
        <v>11</v>
      </c>
      <c r="H53" s="32"/>
      <c r="I53" s="32"/>
      <c r="J53" s="32"/>
    </row>
    <row r="54" spans="1:11" ht="12.75" customHeight="1">
      <c r="A54" s="32"/>
      <c r="B54" s="61"/>
      <c r="C54" s="33"/>
      <c r="D54" s="29"/>
      <c r="E54" s="29"/>
      <c r="F54" s="29"/>
      <c r="G54" s="29"/>
      <c r="H54" s="32"/>
      <c r="I54" s="32"/>
      <c r="J54" s="32"/>
    </row>
    <row r="55" spans="1:11" ht="12.75" customHeight="1">
      <c r="A55" s="32"/>
      <c r="B55" s="61"/>
      <c r="C55" s="33"/>
      <c r="D55" s="29"/>
      <c r="E55" s="29"/>
      <c r="F55" s="29"/>
      <c r="G55" s="29"/>
      <c r="H55" s="32"/>
      <c r="I55" s="32"/>
      <c r="J55" s="32"/>
    </row>
    <row r="56" spans="1:11" ht="12.75" customHeight="1">
      <c r="A56" s="32"/>
      <c r="B56" s="103" t="s">
        <v>67</v>
      </c>
      <c r="C56" s="118"/>
      <c r="D56" s="119"/>
      <c r="E56" s="119"/>
      <c r="F56" s="29"/>
      <c r="G56" s="29"/>
      <c r="H56" s="32"/>
      <c r="I56" s="32"/>
      <c r="J56" s="32"/>
    </row>
    <row r="57" spans="1:11" ht="12.75" customHeight="1">
      <c r="A57" s="32"/>
      <c r="B57" s="120"/>
      <c r="C57" s="121" t="s">
        <v>132</v>
      </c>
      <c r="D57" s="102">
        <f>SUM(B12+B25+B44+B53)</f>
        <v>19</v>
      </c>
      <c r="E57" s="119"/>
      <c r="F57" s="29"/>
      <c r="G57" s="29"/>
      <c r="H57" s="32"/>
      <c r="I57" s="32"/>
      <c r="J57" s="32"/>
    </row>
    <row r="58" spans="1:11" ht="12.75" customHeight="1">
      <c r="A58" s="32"/>
      <c r="B58" s="120"/>
      <c r="C58" s="121" t="s">
        <v>133</v>
      </c>
      <c r="D58" s="102">
        <f>SUM(D12+D25+D44+D53)</f>
        <v>45</v>
      </c>
      <c r="E58" s="119"/>
      <c r="F58" s="29"/>
      <c r="G58" s="29"/>
      <c r="H58" s="32"/>
      <c r="I58" s="32"/>
      <c r="J58" s="32"/>
    </row>
    <row r="59" spans="1:11" ht="12.75" customHeight="1">
      <c r="A59" s="32"/>
      <c r="B59" s="120"/>
      <c r="C59" s="121" t="s">
        <v>134</v>
      </c>
      <c r="D59" s="101">
        <f>SUM(G12+G25+G44+G53)</f>
        <v>71</v>
      </c>
      <c r="E59" s="119"/>
      <c r="F59" s="29"/>
      <c r="G59" s="29"/>
      <c r="H59" s="32"/>
      <c r="I59" s="32"/>
      <c r="J59" s="32"/>
    </row>
    <row r="60" spans="1:11" ht="12.75" customHeight="1">
      <c r="A60" s="32"/>
      <c r="B60" s="120"/>
      <c r="C60" s="118"/>
      <c r="D60" s="119"/>
      <c r="E60" s="119"/>
      <c r="F60" s="29"/>
      <c r="G60" s="29"/>
      <c r="H60" s="32"/>
      <c r="I60" s="32"/>
      <c r="J60" s="32"/>
    </row>
    <row r="61" spans="1:11" ht="12.75" customHeight="1">
      <c r="A61" s="32"/>
      <c r="B61" s="108"/>
      <c r="C61" s="122" t="s">
        <v>113</v>
      </c>
      <c r="D61" s="119"/>
      <c r="E61" s="119"/>
      <c r="F61" s="29"/>
      <c r="G61" s="29"/>
      <c r="H61" s="32"/>
      <c r="I61" s="32"/>
      <c r="J61" s="32"/>
    </row>
    <row r="62" spans="1:11" ht="12.75" customHeight="1">
      <c r="A62" s="32"/>
      <c r="B62" s="120"/>
      <c r="C62" s="104"/>
      <c r="D62" s="113" t="s">
        <v>99</v>
      </c>
      <c r="E62" s="113" t="s">
        <v>100</v>
      </c>
      <c r="F62" s="29"/>
      <c r="G62" s="29"/>
      <c r="H62" s="32"/>
      <c r="I62" s="32"/>
      <c r="J62" s="32"/>
    </row>
    <row r="63" spans="1:11" ht="12.75" customHeight="1">
      <c r="A63" s="87"/>
      <c r="B63" s="108"/>
      <c r="C63" s="123" t="s">
        <v>128</v>
      </c>
      <c r="D63" s="104"/>
      <c r="E63" s="104"/>
      <c r="F63" s="30"/>
      <c r="G63" s="88"/>
      <c r="H63" s="32"/>
      <c r="I63" s="32"/>
      <c r="J63" s="54"/>
    </row>
    <row r="64" spans="1:11" ht="12.75" customHeight="1">
      <c r="A64" s="29"/>
      <c r="B64" s="115"/>
      <c r="C64" s="124" t="s">
        <v>98</v>
      </c>
      <c r="D64" s="126">
        <f>COUNTIF(H2:H52, "*ELEV_BACT*")</f>
        <v>45</v>
      </c>
      <c r="E64" s="117">
        <f>D64/D65</f>
        <v>1</v>
      </c>
      <c r="F64" s="32"/>
      <c r="G64" s="46"/>
      <c r="H64" s="32"/>
      <c r="I64" s="32"/>
      <c r="J64" s="32"/>
    </row>
    <row r="65" spans="2:11" ht="12.75" customHeight="1">
      <c r="B65" s="108"/>
      <c r="C65" s="127"/>
      <c r="D65" s="128">
        <f>SUM(D64:D64)</f>
        <v>45</v>
      </c>
      <c r="E65" s="116">
        <f>SUM(E64:E64)</f>
        <v>1</v>
      </c>
      <c r="F65" s="32"/>
      <c r="H65" s="86"/>
      <c r="I65" s="32"/>
      <c r="J65" s="32"/>
    </row>
    <row r="66" spans="2:11" ht="12.75" customHeight="1">
      <c r="B66" s="108"/>
      <c r="C66" s="123" t="s">
        <v>129</v>
      </c>
      <c r="D66" s="104"/>
      <c r="E66" s="125"/>
      <c r="G66" s="84"/>
      <c r="H66" s="85"/>
      <c r="I66" s="45"/>
      <c r="J66" s="93"/>
    </row>
    <row r="67" spans="2:11" ht="12.75" customHeight="1">
      <c r="B67" s="108"/>
      <c r="C67" s="124" t="s">
        <v>621</v>
      </c>
      <c r="D67" s="102">
        <f>COUNTIF(I1:I52, "*ENTERO*")</f>
        <v>34</v>
      </c>
      <c r="E67" s="129">
        <f>D67/D69</f>
        <v>0.75555555555555554</v>
      </c>
      <c r="G67" s="84"/>
      <c r="H67" s="85"/>
      <c r="I67" s="45"/>
      <c r="J67" s="93"/>
    </row>
    <row r="68" spans="2:11" ht="12.75" customHeight="1">
      <c r="B68" s="108"/>
      <c r="C68" s="124" t="s">
        <v>622</v>
      </c>
      <c r="D68" s="126">
        <f>COUNTIF(I2:I52, "*OTHER*")</f>
        <v>11</v>
      </c>
      <c r="E68" s="117">
        <f>D68/D69</f>
        <v>0.24444444444444444</v>
      </c>
      <c r="G68" s="84"/>
      <c r="H68" s="85"/>
      <c r="I68" s="45"/>
      <c r="J68" s="93"/>
    </row>
    <row r="69" spans="2:11" ht="12.75" customHeight="1">
      <c r="B69" s="108"/>
      <c r="C69" s="127"/>
      <c r="D69" s="128">
        <f>SUM(D67:D68)</f>
        <v>45</v>
      </c>
      <c r="E69" s="116">
        <f>SUM(E67:E68)</f>
        <v>1</v>
      </c>
      <c r="H69" s="86"/>
      <c r="I69" s="32"/>
      <c r="J69" s="45"/>
      <c r="K69" s="71"/>
    </row>
    <row r="70" spans="2:11" ht="12.75" customHeight="1">
      <c r="B70" s="108"/>
      <c r="C70" s="123" t="s">
        <v>130</v>
      </c>
      <c r="D70" s="104"/>
      <c r="E70" s="125"/>
      <c r="H70" s="85"/>
      <c r="I70" s="45"/>
      <c r="J70" s="93"/>
      <c r="K70" s="71"/>
    </row>
    <row r="71" spans="2:11" ht="12.75" customHeight="1">
      <c r="B71" s="108"/>
      <c r="C71" s="124" t="s">
        <v>114</v>
      </c>
      <c r="D71" s="126">
        <f>COUNTIF(J2:J52, "*UNKNOWN*")</f>
        <v>45</v>
      </c>
      <c r="E71" s="117">
        <f>D71/D72</f>
        <v>1</v>
      </c>
      <c r="H71" s="71"/>
      <c r="I71" s="45"/>
      <c r="J71" s="93"/>
    </row>
    <row r="72" spans="2:11" ht="12.75" customHeight="1">
      <c r="B72" s="108"/>
      <c r="C72" s="108"/>
      <c r="D72" s="128">
        <f>SUM(D71:D71)</f>
        <v>45</v>
      </c>
      <c r="E72" s="116">
        <f>SUM(E71:E71)</f>
        <v>1</v>
      </c>
      <c r="H72" s="71"/>
      <c r="I72" s="45"/>
      <c r="J72" s="93"/>
    </row>
    <row r="73" spans="2:11" ht="12.75" customHeight="1">
      <c r="H73" s="71"/>
      <c r="I73" s="45"/>
      <c r="J73" s="93"/>
    </row>
    <row r="74" spans="2:11" ht="12.75" customHeight="1">
      <c r="H74" s="71"/>
      <c r="I74" s="45"/>
      <c r="J74" s="93"/>
    </row>
    <row r="75" spans="2:11" ht="12" customHeight="1">
      <c r="H75" s="24"/>
      <c r="I75" s="94"/>
      <c r="J75" s="24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Rhode Island 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Q41"/>
  <sheetViews>
    <sheetView workbookViewId="0">
      <pane ySplit="2" topLeftCell="A3" activePane="bottomLeft" state="frozen"/>
      <selection pane="bottomLeft"/>
    </sheetView>
  </sheetViews>
  <sheetFormatPr defaultRowHeight="9" customHeight="1"/>
  <cols>
    <col min="1" max="1" width="10.85546875" style="5" customWidth="1"/>
    <col min="2" max="2" width="9.140625" style="5"/>
    <col min="3" max="3" width="39.28515625" style="34" customWidth="1"/>
    <col min="4" max="5" width="9.140625" style="6"/>
    <col min="6" max="6" width="0.5703125" style="6" customWidth="1"/>
    <col min="7" max="11" width="9.140625" style="6"/>
    <col min="12" max="16384" width="9.140625" style="5"/>
  </cols>
  <sheetData>
    <row r="1" spans="1:147" s="2" customFormat="1" ht="12" customHeight="1">
      <c r="A1" s="9"/>
      <c r="B1" s="163" t="s">
        <v>25</v>
      </c>
      <c r="C1" s="164"/>
      <c r="D1" s="164"/>
      <c r="E1" s="164"/>
      <c r="F1" s="31"/>
      <c r="G1" s="161" t="s">
        <v>24</v>
      </c>
      <c r="H1" s="162"/>
      <c r="I1" s="162"/>
      <c r="J1" s="162"/>
      <c r="K1" s="162"/>
    </row>
    <row r="2" spans="1:147" s="8" customFormat="1" ht="48" customHeight="1">
      <c r="A2" s="4" t="s">
        <v>12</v>
      </c>
      <c r="B2" s="3" t="s">
        <v>13</v>
      </c>
      <c r="C2" s="3" t="s">
        <v>11</v>
      </c>
      <c r="D2" s="3" t="s">
        <v>3</v>
      </c>
      <c r="E2" s="3" t="s">
        <v>18</v>
      </c>
      <c r="F2" s="31"/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</row>
    <row r="3" spans="1:147" ht="12.75" customHeight="1">
      <c r="A3" s="71" t="s">
        <v>153</v>
      </c>
      <c r="B3" s="71" t="s">
        <v>158</v>
      </c>
      <c r="C3" s="71" t="s">
        <v>615</v>
      </c>
      <c r="D3" s="58">
        <v>2</v>
      </c>
      <c r="E3" s="58">
        <v>2</v>
      </c>
      <c r="F3" s="58"/>
      <c r="G3" s="58">
        <v>2</v>
      </c>
      <c r="H3" s="58"/>
      <c r="I3" s="58"/>
      <c r="J3" s="58"/>
      <c r="K3" s="58"/>
    </row>
    <row r="4" spans="1:147" ht="12.75" customHeight="1">
      <c r="A4" s="71" t="s">
        <v>153</v>
      </c>
      <c r="B4" s="71" t="s">
        <v>168</v>
      </c>
      <c r="C4" s="71" t="s">
        <v>169</v>
      </c>
      <c r="D4" s="70">
        <v>3</v>
      </c>
      <c r="E4" s="70">
        <v>5</v>
      </c>
      <c r="F4" s="70"/>
      <c r="G4" s="70">
        <v>1</v>
      </c>
      <c r="H4" s="70">
        <v>2</v>
      </c>
      <c r="I4" s="70"/>
      <c r="J4" s="70"/>
      <c r="K4" s="70"/>
    </row>
    <row r="5" spans="1:147" ht="12.75" customHeight="1">
      <c r="A5" s="71" t="s">
        <v>153</v>
      </c>
      <c r="B5" s="71" t="s">
        <v>176</v>
      </c>
      <c r="C5" s="71" t="s">
        <v>177</v>
      </c>
      <c r="D5" s="58">
        <v>1</v>
      </c>
      <c r="E5" s="58">
        <v>5</v>
      </c>
      <c r="F5" s="58"/>
      <c r="G5" s="58"/>
      <c r="H5" s="58"/>
      <c r="I5" s="58">
        <v>1</v>
      </c>
      <c r="J5" s="58"/>
      <c r="K5" s="58"/>
    </row>
    <row r="6" spans="1:147" ht="12.75" customHeight="1">
      <c r="A6" s="72" t="s">
        <v>153</v>
      </c>
      <c r="B6" s="72" t="s">
        <v>188</v>
      </c>
      <c r="C6" s="72" t="s">
        <v>189</v>
      </c>
      <c r="D6" s="66">
        <v>4</v>
      </c>
      <c r="E6" s="66">
        <v>4</v>
      </c>
      <c r="F6" s="66"/>
      <c r="G6" s="66">
        <v>4</v>
      </c>
      <c r="H6" s="66"/>
      <c r="I6" s="66"/>
      <c r="J6" s="66"/>
      <c r="K6" s="66"/>
    </row>
    <row r="7" spans="1:147" ht="12.75" customHeight="1">
      <c r="A7" s="32"/>
      <c r="B7" s="33">
        <f>COUNTA(B3:B6)</f>
        <v>4</v>
      </c>
      <c r="C7" s="33"/>
      <c r="D7" s="44">
        <f>SUM(D3:D6)</f>
        <v>10</v>
      </c>
      <c r="E7" s="44">
        <f>SUM(E3:E6)</f>
        <v>16</v>
      </c>
      <c r="F7" s="44"/>
      <c r="G7" s="44">
        <f>SUM(G3:G6)</f>
        <v>7</v>
      </c>
      <c r="H7" s="44">
        <f>SUM(H3:H6)</f>
        <v>2</v>
      </c>
      <c r="I7" s="44">
        <f>SUM(I3:I6)</f>
        <v>1</v>
      </c>
      <c r="J7" s="44">
        <f>SUM(J3:J6)</f>
        <v>0</v>
      </c>
      <c r="K7" s="44">
        <f>SUM(K3:K6)</f>
        <v>0</v>
      </c>
    </row>
    <row r="8" spans="1:147" ht="10.5" customHeight="1">
      <c r="A8" s="32"/>
      <c r="B8" s="32"/>
      <c r="C8" s="32"/>
      <c r="D8" s="35"/>
      <c r="E8" s="35"/>
      <c r="F8" s="35"/>
      <c r="G8" s="35"/>
      <c r="H8" s="35"/>
      <c r="I8" s="35"/>
      <c r="J8" s="35"/>
      <c r="K8" s="35"/>
    </row>
    <row r="9" spans="1:147" ht="12.75" customHeight="1">
      <c r="A9" s="71" t="s">
        <v>196</v>
      </c>
      <c r="B9" s="71" t="s">
        <v>203</v>
      </c>
      <c r="C9" s="71" t="s">
        <v>204</v>
      </c>
      <c r="D9" s="58">
        <v>1</v>
      </c>
      <c r="E9" s="58">
        <v>2</v>
      </c>
      <c r="F9" s="58"/>
      <c r="G9" s="58"/>
      <c r="H9" s="58">
        <v>1</v>
      </c>
      <c r="I9" s="58"/>
      <c r="J9" s="58"/>
      <c r="K9" s="58"/>
    </row>
    <row r="10" spans="1:147" ht="12.75" customHeight="1">
      <c r="A10" s="71" t="s">
        <v>196</v>
      </c>
      <c r="B10" s="71" t="s">
        <v>207</v>
      </c>
      <c r="C10" s="71" t="s">
        <v>208</v>
      </c>
      <c r="D10" s="137">
        <v>4</v>
      </c>
      <c r="E10" s="137">
        <v>8</v>
      </c>
      <c r="F10" s="137"/>
      <c r="G10" s="137">
        <v>2</v>
      </c>
      <c r="H10" s="137">
        <v>1</v>
      </c>
      <c r="I10" s="137">
        <v>1</v>
      </c>
      <c r="J10" s="137"/>
      <c r="K10" s="137"/>
    </row>
    <row r="11" spans="1:147" ht="12.75" customHeight="1">
      <c r="A11" s="71" t="s">
        <v>196</v>
      </c>
      <c r="B11" s="71" t="s">
        <v>213</v>
      </c>
      <c r="C11" s="71" t="s">
        <v>214</v>
      </c>
      <c r="D11" s="137">
        <v>4</v>
      </c>
      <c r="E11" s="137">
        <v>5</v>
      </c>
      <c r="F11" s="137"/>
      <c r="G11" s="137">
        <v>3</v>
      </c>
      <c r="H11" s="137">
        <v>1</v>
      </c>
      <c r="I11" s="137"/>
      <c r="J11" s="137"/>
      <c r="K11" s="137"/>
    </row>
    <row r="12" spans="1:147" ht="12.75" customHeight="1">
      <c r="A12" s="72" t="s">
        <v>196</v>
      </c>
      <c r="B12" s="72" t="s">
        <v>219</v>
      </c>
      <c r="C12" s="72" t="s">
        <v>220</v>
      </c>
      <c r="D12" s="66">
        <v>2</v>
      </c>
      <c r="E12" s="66">
        <v>5</v>
      </c>
      <c r="F12" s="66"/>
      <c r="G12" s="66">
        <v>1</v>
      </c>
      <c r="H12" s="66"/>
      <c r="I12" s="66">
        <v>1</v>
      </c>
      <c r="J12" s="66"/>
      <c r="K12" s="66"/>
    </row>
    <row r="13" spans="1:147" ht="12.75" customHeight="1">
      <c r="A13" s="32"/>
      <c r="B13" s="33">
        <f>COUNTA(B9:B12)</f>
        <v>4</v>
      </c>
      <c r="C13" s="33"/>
      <c r="D13" s="29">
        <f>SUM(D9:D12)</f>
        <v>11</v>
      </c>
      <c r="E13" s="29">
        <f>SUM(E9:E12)</f>
        <v>20</v>
      </c>
      <c r="F13" s="35"/>
      <c r="G13" s="29">
        <f>SUM(G9:G12)</f>
        <v>6</v>
      </c>
      <c r="H13" s="29">
        <f>SUM(H9:H12)</f>
        <v>3</v>
      </c>
      <c r="I13" s="29">
        <f>SUM(I9:I12)</f>
        <v>2</v>
      </c>
      <c r="J13" s="29">
        <f>SUM(J9:J12)</f>
        <v>0</v>
      </c>
      <c r="K13" s="29">
        <f>SUM(K9:K12)</f>
        <v>0</v>
      </c>
    </row>
    <row r="14" spans="1:147" ht="10.5" customHeight="1">
      <c r="A14" s="32"/>
      <c r="B14" s="32"/>
      <c r="C14" s="32"/>
      <c r="D14" s="35"/>
      <c r="E14" s="35"/>
      <c r="F14" s="35"/>
      <c r="G14" s="35"/>
      <c r="H14" s="35"/>
      <c r="I14" s="35"/>
      <c r="J14" s="35"/>
      <c r="K14" s="35"/>
    </row>
    <row r="15" spans="1:147" ht="12.75" customHeight="1">
      <c r="A15" s="71" t="s">
        <v>229</v>
      </c>
      <c r="B15" s="71" t="s">
        <v>230</v>
      </c>
      <c r="C15" s="71" t="s">
        <v>619</v>
      </c>
      <c r="D15" s="70">
        <v>6</v>
      </c>
      <c r="E15" s="70">
        <v>8</v>
      </c>
      <c r="F15" s="70"/>
      <c r="G15" s="70">
        <v>5</v>
      </c>
      <c r="H15" s="70"/>
      <c r="I15" s="58">
        <v>1</v>
      </c>
      <c r="J15" s="58"/>
      <c r="K15" s="58"/>
    </row>
    <row r="16" spans="1:147" ht="12.75" customHeight="1">
      <c r="A16" s="71" t="s">
        <v>229</v>
      </c>
      <c r="B16" s="71" t="s">
        <v>237</v>
      </c>
      <c r="C16" s="71" t="s">
        <v>238</v>
      </c>
      <c r="D16" s="137">
        <v>4</v>
      </c>
      <c r="E16" s="137">
        <v>5</v>
      </c>
      <c r="F16" s="137"/>
      <c r="G16" s="137">
        <v>3</v>
      </c>
      <c r="H16" s="137">
        <v>1</v>
      </c>
      <c r="I16" s="137"/>
      <c r="J16" s="137"/>
      <c r="K16" s="137"/>
    </row>
    <row r="17" spans="1:15" ht="12.75" customHeight="1">
      <c r="A17" s="71" t="s">
        <v>229</v>
      </c>
      <c r="B17" s="71" t="s">
        <v>241</v>
      </c>
      <c r="C17" s="71" t="s">
        <v>242</v>
      </c>
      <c r="D17" s="137">
        <v>1</v>
      </c>
      <c r="E17" s="137">
        <v>2</v>
      </c>
      <c r="F17" s="137"/>
      <c r="G17" s="137"/>
      <c r="H17" s="137">
        <v>1</v>
      </c>
      <c r="I17" s="137"/>
      <c r="J17" s="137"/>
      <c r="K17" s="137"/>
    </row>
    <row r="18" spans="1:15" ht="12.75" customHeight="1">
      <c r="A18" s="71" t="s">
        <v>229</v>
      </c>
      <c r="B18" s="71" t="s">
        <v>253</v>
      </c>
      <c r="C18" s="71" t="s">
        <v>620</v>
      </c>
      <c r="D18" s="137">
        <v>1</v>
      </c>
      <c r="E18" s="137">
        <v>2</v>
      </c>
      <c r="F18" s="137"/>
      <c r="G18" s="137"/>
      <c r="H18" s="137">
        <v>1</v>
      </c>
      <c r="I18" s="137"/>
      <c r="J18" s="137"/>
      <c r="K18" s="137"/>
    </row>
    <row r="19" spans="1:15" ht="12.75" customHeight="1">
      <c r="A19" s="71" t="s">
        <v>229</v>
      </c>
      <c r="B19" s="71" t="s">
        <v>303</v>
      </c>
      <c r="C19" s="71" t="s">
        <v>304</v>
      </c>
      <c r="D19" s="137">
        <v>2</v>
      </c>
      <c r="E19" s="137">
        <v>3</v>
      </c>
      <c r="F19" s="137"/>
      <c r="G19" s="137">
        <v>1</v>
      </c>
      <c r="H19" s="137">
        <v>1</v>
      </c>
      <c r="I19" s="137"/>
      <c r="J19" s="137"/>
      <c r="K19" s="137"/>
    </row>
    <row r="20" spans="1:15" ht="12.75" customHeight="1">
      <c r="A20" s="71" t="s">
        <v>229</v>
      </c>
      <c r="B20" s="71" t="s">
        <v>361</v>
      </c>
      <c r="C20" s="71" t="s">
        <v>362</v>
      </c>
      <c r="D20" s="137">
        <v>1</v>
      </c>
      <c r="E20" s="137">
        <v>1</v>
      </c>
      <c r="F20" s="137"/>
      <c r="G20" s="137">
        <v>1</v>
      </c>
      <c r="H20" s="137"/>
      <c r="I20" s="137"/>
      <c r="J20" s="137"/>
      <c r="K20" s="137"/>
    </row>
    <row r="21" spans="1:15" ht="12.75" customHeight="1">
      <c r="A21" s="72" t="s">
        <v>229</v>
      </c>
      <c r="B21" s="72" t="s">
        <v>373</v>
      </c>
      <c r="C21" s="72" t="s">
        <v>374</v>
      </c>
      <c r="D21" s="66">
        <v>2</v>
      </c>
      <c r="E21" s="66">
        <v>3</v>
      </c>
      <c r="F21" s="66"/>
      <c r="G21" s="66">
        <v>1</v>
      </c>
      <c r="H21" s="66">
        <v>1</v>
      </c>
      <c r="I21" s="66"/>
      <c r="J21" s="66"/>
      <c r="K21" s="66"/>
    </row>
    <row r="22" spans="1:15" ht="12.75" customHeight="1">
      <c r="A22" s="32"/>
      <c r="B22" s="33">
        <f>COUNTA(B15:B21)</f>
        <v>7</v>
      </c>
      <c r="C22" s="33"/>
      <c r="D22" s="29">
        <f>SUM(D15:D21)</f>
        <v>17</v>
      </c>
      <c r="E22" s="29">
        <f>SUM(E15:E21)</f>
        <v>24</v>
      </c>
      <c r="F22" s="35"/>
      <c r="G22" s="29">
        <f>SUM(G15:G21)</f>
        <v>11</v>
      </c>
      <c r="H22" s="29">
        <f>SUM(H15:H21)</f>
        <v>5</v>
      </c>
      <c r="I22" s="29">
        <f>SUM(I15:I21)</f>
        <v>1</v>
      </c>
      <c r="J22" s="29">
        <f>SUM(J15:J21)</f>
        <v>0</v>
      </c>
      <c r="K22" s="29">
        <f>SUM(K15:K21)</f>
        <v>0</v>
      </c>
    </row>
    <row r="23" spans="1:15" ht="10.5" customHeight="1">
      <c r="A23" s="32"/>
      <c r="B23" s="33"/>
      <c r="C23" s="33"/>
      <c r="D23" s="29"/>
      <c r="E23" s="29"/>
      <c r="F23" s="35"/>
      <c r="G23" s="29"/>
      <c r="H23" s="29"/>
      <c r="I23" s="29"/>
      <c r="J23" s="29"/>
      <c r="K23" s="29"/>
    </row>
    <row r="24" spans="1:15" ht="12.75" customHeight="1">
      <c r="A24" s="71" t="s">
        <v>420</v>
      </c>
      <c r="B24" s="71" t="s">
        <v>461</v>
      </c>
      <c r="C24" s="71" t="s">
        <v>462</v>
      </c>
      <c r="D24" s="144">
        <v>1</v>
      </c>
      <c r="E24" s="144">
        <v>3</v>
      </c>
      <c r="F24" s="144"/>
      <c r="G24" s="144"/>
      <c r="H24" s="144"/>
      <c r="I24" s="144">
        <v>1</v>
      </c>
      <c r="J24" s="144"/>
      <c r="K24" s="144"/>
    </row>
    <row r="25" spans="1:15" ht="12.75" customHeight="1">
      <c r="A25" s="71" t="s">
        <v>420</v>
      </c>
      <c r="B25" s="71" t="s">
        <v>463</v>
      </c>
      <c r="C25" s="71" t="s">
        <v>464</v>
      </c>
      <c r="D25" s="144">
        <v>2</v>
      </c>
      <c r="E25" s="144">
        <v>4</v>
      </c>
      <c r="F25" s="144"/>
      <c r="G25" s="144"/>
      <c r="H25" s="144">
        <v>2</v>
      </c>
      <c r="I25" s="144"/>
      <c r="J25" s="144"/>
      <c r="K25" s="144"/>
    </row>
    <row r="26" spans="1:15" ht="12.75" customHeight="1">
      <c r="A26" s="71" t="s">
        <v>420</v>
      </c>
      <c r="B26" s="71" t="s">
        <v>576</v>
      </c>
      <c r="C26" s="71" t="s">
        <v>577</v>
      </c>
      <c r="D26" s="144">
        <v>2</v>
      </c>
      <c r="E26" s="144">
        <v>2</v>
      </c>
      <c r="F26" s="144"/>
      <c r="G26" s="144">
        <v>2</v>
      </c>
      <c r="H26" s="144"/>
      <c r="I26" s="144"/>
      <c r="J26" s="144"/>
      <c r="K26" s="144"/>
    </row>
    <row r="27" spans="1:15" ht="12.75" customHeight="1">
      <c r="A27" s="72" t="s">
        <v>420</v>
      </c>
      <c r="B27" s="72" t="s">
        <v>578</v>
      </c>
      <c r="C27" s="72" t="s">
        <v>579</v>
      </c>
      <c r="D27" s="66">
        <v>2</v>
      </c>
      <c r="E27" s="66">
        <v>2</v>
      </c>
      <c r="F27" s="66"/>
      <c r="G27" s="66">
        <v>2</v>
      </c>
      <c r="H27" s="66"/>
      <c r="I27" s="66"/>
      <c r="J27" s="66"/>
      <c r="K27" s="66"/>
    </row>
    <row r="28" spans="1:15" ht="12.75" customHeight="1">
      <c r="A28" s="32"/>
      <c r="B28" s="33">
        <f>COUNTA(B24:B27)</f>
        <v>4</v>
      </c>
      <c r="C28" s="33"/>
      <c r="D28" s="29">
        <f>SUM(D24:D27)</f>
        <v>7</v>
      </c>
      <c r="E28" s="29">
        <f>SUM(E24:E27)</f>
        <v>11</v>
      </c>
      <c r="F28" s="35"/>
      <c r="G28" s="29">
        <f>SUM(G24:G27)</f>
        <v>4</v>
      </c>
      <c r="H28" s="29">
        <f>SUM(H24:H27)</f>
        <v>2</v>
      </c>
      <c r="I28" s="29">
        <f>SUM(I24:I27)</f>
        <v>1</v>
      </c>
      <c r="J28" s="29">
        <f>SUM(J24:J27)</f>
        <v>0</v>
      </c>
      <c r="K28" s="29">
        <f>SUM(K24:K27)</f>
        <v>0</v>
      </c>
      <c r="N28" s="71"/>
      <c r="O28" s="71"/>
    </row>
    <row r="29" spans="1:15" ht="10.5" customHeight="1">
      <c r="A29" s="32"/>
      <c r="B29" s="33"/>
      <c r="C29" s="33"/>
      <c r="D29" s="29"/>
      <c r="E29" s="29"/>
      <c r="F29" s="35"/>
      <c r="G29" s="29"/>
      <c r="H29" s="29"/>
      <c r="I29" s="29"/>
      <c r="J29" s="29"/>
      <c r="K29" s="29"/>
      <c r="N29" s="71"/>
      <c r="O29" s="71"/>
    </row>
    <row r="30" spans="1:15" ht="12.75" customHeight="1">
      <c r="B30" s="103" t="s">
        <v>131</v>
      </c>
      <c r="C30" s="118"/>
      <c r="D30" s="119"/>
    </row>
    <row r="31" spans="1:15" ht="12.75" customHeight="1">
      <c r="B31" s="120"/>
      <c r="C31" s="121" t="s">
        <v>132</v>
      </c>
      <c r="D31" s="102">
        <f>SUM(B7+B13+B22+B28)</f>
        <v>19</v>
      </c>
    </row>
    <row r="32" spans="1:15" ht="12.75" customHeight="1">
      <c r="B32" s="120"/>
      <c r="C32" s="121" t="s">
        <v>111</v>
      </c>
      <c r="D32" s="102">
        <f>SUM(D7+D13+D22+D28)</f>
        <v>45</v>
      </c>
    </row>
    <row r="33" spans="2:8" ht="12.75" customHeight="1">
      <c r="B33" s="120"/>
      <c r="C33" s="121" t="s">
        <v>112</v>
      </c>
      <c r="D33" s="101">
        <f>SUM(E7+E13+E22+E28)</f>
        <v>71</v>
      </c>
    </row>
    <row r="34" spans="2:8" ht="12.75" customHeight="1"/>
    <row r="35" spans="2:8" ht="12.75" customHeight="1">
      <c r="C35" s="106" t="s">
        <v>140</v>
      </c>
      <c r="D35" s="108"/>
      <c r="E35" s="108"/>
      <c r="F35" s="108"/>
      <c r="G35" s="113" t="s">
        <v>99</v>
      </c>
      <c r="H35" s="113" t="s">
        <v>110</v>
      </c>
    </row>
    <row r="36" spans="2:8" ht="12.75" customHeight="1">
      <c r="C36" s="127"/>
      <c r="D36" s="127"/>
      <c r="E36" s="111" t="s">
        <v>135</v>
      </c>
      <c r="G36" s="102">
        <f>SUM(G7+G13+G22+G28)</f>
        <v>28</v>
      </c>
      <c r="H36" s="116">
        <f>G36/(G41)</f>
        <v>0.62222222222222223</v>
      </c>
    </row>
    <row r="37" spans="2:8" ht="12.75" customHeight="1">
      <c r="C37" s="127"/>
      <c r="D37" s="127"/>
      <c r="E37" s="111" t="s">
        <v>136</v>
      </c>
      <c r="G37" s="102">
        <f>SUM(H7+H13+H22+H28)</f>
        <v>12</v>
      </c>
      <c r="H37" s="116">
        <f>G37/G41</f>
        <v>0.26666666666666666</v>
      </c>
    </row>
    <row r="38" spans="2:8" ht="12.75" customHeight="1">
      <c r="C38" s="127"/>
      <c r="D38" s="127"/>
      <c r="E38" s="111" t="s">
        <v>137</v>
      </c>
      <c r="G38" s="102">
        <f>SUM(I7+I13+I22+I28)</f>
        <v>5</v>
      </c>
      <c r="H38" s="116">
        <f>G38/G41</f>
        <v>0.1111111111111111</v>
      </c>
    </row>
    <row r="39" spans="2:8" ht="12.75" customHeight="1">
      <c r="C39" s="127"/>
      <c r="D39" s="127"/>
      <c r="E39" s="111" t="s">
        <v>138</v>
      </c>
      <c r="G39" s="102">
        <f>SUM(J7+J13+J22+J28)</f>
        <v>0</v>
      </c>
      <c r="H39" s="116">
        <f>G39/G41</f>
        <v>0</v>
      </c>
    </row>
    <row r="40" spans="2:8" ht="12.75" customHeight="1">
      <c r="C40" s="127"/>
      <c r="D40" s="127"/>
      <c r="E40" s="111" t="s">
        <v>139</v>
      </c>
      <c r="G40" s="126">
        <f>SUM(K7+K13+K22+K28)</f>
        <v>0</v>
      </c>
      <c r="H40" s="117">
        <f>G40/G41</f>
        <v>0</v>
      </c>
    </row>
    <row r="41" spans="2:8" ht="12.75" customHeight="1">
      <c r="C41" s="127"/>
      <c r="D41" s="127"/>
      <c r="E41" s="127"/>
      <c r="F41" s="111"/>
      <c r="G41" s="125">
        <f>SUM(G36:G40)</f>
        <v>45</v>
      </c>
      <c r="H41" s="116">
        <f>SUM(H36:H40)</f>
        <v>1</v>
      </c>
    </row>
  </sheetData>
  <mergeCells count="2">
    <mergeCell ref="G1:K1"/>
    <mergeCell ref="B1:E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2010 Swimming Season
Rhode Island 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L96"/>
  <sheetViews>
    <sheetView zoomScaleNormal="100" workbookViewId="0">
      <pane ySplit="2" topLeftCell="A3" activePane="bottomLeft" state="frozen"/>
      <selection pane="bottomLeft"/>
    </sheetView>
  </sheetViews>
  <sheetFormatPr defaultRowHeight="12.75"/>
  <cols>
    <col min="1" max="1" width="11.42578125" style="6" customWidth="1"/>
    <col min="2" max="2" width="9" style="6" customWidth="1"/>
    <col min="3" max="3" width="41" style="6" customWidth="1"/>
    <col min="4" max="4" width="0.85546875" style="6" customWidth="1"/>
    <col min="5" max="5" width="9.140625" style="57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53" customFormat="1" ht="12" customHeight="1">
      <c r="B1" s="166" t="s">
        <v>26</v>
      </c>
      <c r="C1" s="166"/>
      <c r="D1" s="68"/>
      <c r="E1" s="69"/>
      <c r="F1" s="68"/>
      <c r="G1" s="165" t="s">
        <v>28</v>
      </c>
      <c r="H1" s="165"/>
      <c r="I1" s="165"/>
      <c r="J1" s="68"/>
      <c r="K1" s="166" t="s">
        <v>32</v>
      </c>
      <c r="L1" s="166"/>
    </row>
    <row r="2" spans="1:12" s="56" customFormat="1" ht="48.75" customHeight="1">
      <c r="A2" s="3" t="s">
        <v>12</v>
      </c>
      <c r="B2" s="3" t="s">
        <v>13</v>
      </c>
      <c r="C2" s="3" t="s">
        <v>11</v>
      </c>
      <c r="D2" s="3"/>
      <c r="E2" s="15" t="s">
        <v>27</v>
      </c>
      <c r="F2" s="3"/>
      <c r="G2" s="3" t="s">
        <v>36</v>
      </c>
      <c r="H2" s="3" t="s">
        <v>14</v>
      </c>
      <c r="I2" s="3" t="s">
        <v>15</v>
      </c>
      <c r="J2" s="3"/>
      <c r="K2" s="3" t="s">
        <v>16</v>
      </c>
      <c r="L2" s="3" t="s">
        <v>17</v>
      </c>
    </row>
    <row r="3" spans="1:12">
      <c r="A3" s="30" t="s">
        <v>153</v>
      </c>
      <c r="B3" s="31" t="s">
        <v>158</v>
      </c>
      <c r="C3" s="31" t="s">
        <v>159</v>
      </c>
      <c r="D3" s="71"/>
      <c r="E3" s="71">
        <v>99</v>
      </c>
      <c r="F3" s="5"/>
      <c r="G3" s="13" t="s">
        <v>29</v>
      </c>
      <c r="H3" s="151">
        <v>2</v>
      </c>
      <c r="I3" s="38">
        <f t="shared" ref="I3:I6" si="0">H3/E3</f>
        <v>2.0202020202020204E-2</v>
      </c>
      <c r="J3" s="62"/>
      <c r="K3" s="39">
        <f t="shared" ref="K3:K6" si="1">E3-H3</f>
        <v>97</v>
      </c>
      <c r="L3" s="38">
        <f t="shared" ref="L3:L6" si="2">K3/E3</f>
        <v>0.97979797979797978</v>
      </c>
    </row>
    <row r="4" spans="1:12">
      <c r="A4" s="30" t="s">
        <v>153</v>
      </c>
      <c r="B4" s="31" t="s">
        <v>168</v>
      </c>
      <c r="C4" s="31" t="s">
        <v>169</v>
      </c>
      <c r="D4" s="71"/>
      <c r="E4" s="71">
        <v>99</v>
      </c>
      <c r="F4" s="5"/>
      <c r="G4" s="13" t="s">
        <v>29</v>
      </c>
      <c r="H4" s="151">
        <v>5</v>
      </c>
      <c r="I4" s="38">
        <f t="shared" si="0"/>
        <v>5.0505050505050504E-2</v>
      </c>
      <c r="J4" s="62"/>
      <c r="K4" s="39">
        <f t="shared" si="1"/>
        <v>94</v>
      </c>
      <c r="L4" s="38">
        <f t="shared" si="2"/>
        <v>0.9494949494949495</v>
      </c>
    </row>
    <row r="5" spans="1:12">
      <c r="A5" s="30" t="s">
        <v>153</v>
      </c>
      <c r="B5" s="31" t="s">
        <v>176</v>
      </c>
      <c r="C5" s="31" t="s">
        <v>177</v>
      </c>
      <c r="D5" s="71"/>
      <c r="E5" s="71">
        <v>99</v>
      </c>
      <c r="F5" s="5"/>
      <c r="G5" s="13" t="s">
        <v>29</v>
      </c>
      <c r="H5" s="151">
        <v>5</v>
      </c>
      <c r="I5" s="38">
        <f t="shared" si="0"/>
        <v>5.0505050505050504E-2</v>
      </c>
      <c r="J5" s="62"/>
      <c r="K5" s="39">
        <f t="shared" si="1"/>
        <v>94</v>
      </c>
      <c r="L5" s="38">
        <f t="shared" si="2"/>
        <v>0.9494949494949495</v>
      </c>
    </row>
    <row r="6" spans="1:12">
      <c r="A6" s="141" t="s">
        <v>153</v>
      </c>
      <c r="B6" s="145" t="s">
        <v>188</v>
      </c>
      <c r="C6" s="145" t="s">
        <v>189</v>
      </c>
      <c r="D6" s="72"/>
      <c r="E6" s="72">
        <v>99</v>
      </c>
      <c r="F6" s="63"/>
      <c r="G6" s="65" t="s">
        <v>29</v>
      </c>
      <c r="H6" s="66">
        <v>4</v>
      </c>
      <c r="I6" s="40">
        <f t="shared" si="0"/>
        <v>4.0404040404040407E-2</v>
      </c>
      <c r="J6" s="64"/>
      <c r="K6" s="41">
        <f t="shared" si="1"/>
        <v>95</v>
      </c>
      <c r="L6" s="40">
        <f t="shared" si="2"/>
        <v>0.95959595959595956</v>
      </c>
    </row>
    <row r="7" spans="1:12">
      <c r="A7" s="32"/>
      <c r="B7" s="33">
        <f>COUNTA(B3:B6)</f>
        <v>4</v>
      </c>
      <c r="C7" s="32"/>
      <c r="E7" s="36">
        <f>SUM(E3:E6)</f>
        <v>396</v>
      </c>
      <c r="F7" s="42"/>
      <c r="G7" s="33">
        <f>COUNTA(G3:G6)</f>
        <v>4</v>
      </c>
      <c r="H7" s="36">
        <f>SUM(H3:H6)</f>
        <v>16</v>
      </c>
      <c r="I7" s="43">
        <f>H7/E7</f>
        <v>4.0404040404040407E-2</v>
      </c>
      <c r="J7" s="44"/>
      <c r="K7" s="36">
        <f>SUM(K3:K6)</f>
        <v>380</v>
      </c>
      <c r="L7" s="43">
        <f>K7/E7</f>
        <v>0.95959595959595956</v>
      </c>
    </row>
    <row r="8" spans="1:12" ht="8.25" customHeight="1">
      <c r="A8" s="32"/>
      <c r="B8" s="33"/>
      <c r="C8" s="32"/>
      <c r="E8" s="36"/>
      <c r="F8" s="42"/>
      <c r="G8" s="33"/>
      <c r="H8" s="36"/>
      <c r="I8" s="43"/>
      <c r="J8" s="44"/>
      <c r="K8" s="36"/>
      <c r="L8" s="43"/>
    </row>
    <row r="9" spans="1:12">
      <c r="A9" s="30" t="s">
        <v>196</v>
      </c>
      <c r="B9" s="30" t="s">
        <v>203</v>
      </c>
      <c r="C9" s="30" t="s">
        <v>204</v>
      </c>
      <c r="D9" s="71"/>
      <c r="E9" s="71">
        <v>99</v>
      </c>
      <c r="F9" s="5"/>
      <c r="G9" s="13" t="s">
        <v>29</v>
      </c>
      <c r="H9" s="151">
        <v>2</v>
      </c>
      <c r="I9" s="38">
        <f t="shared" ref="I9" si="3">H9/E9</f>
        <v>2.0202020202020204E-2</v>
      </c>
      <c r="J9" s="62"/>
      <c r="K9" s="39">
        <f t="shared" ref="K9" si="4">E9-H9</f>
        <v>97</v>
      </c>
      <c r="L9" s="38">
        <f t="shared" ref="L9" si="5">K9/E9</f>
        <v>0.97979797979797978</v>
      </c>
    </row>
    <row r="10" spans="1:12">
      <c r="A10" s="30" t="s">
        <v>196</v>
      </c>
      <c r="B10" s="30" t="s">
        <v>207</v>
      </c>
      <c r="C10" s="30" t="s">
        <v>208</v>
      </c>
      <c r="D10" s="71"/>
      <c r="E10" s="71">
        <v>99</v>
      </c>
      <c r="F10" s="5"/>
      <c r="G10" s="13" t="s">
        <v>29</v>
      </c>
      <c r="H10" s="151">
        <v>8</v>
      </c>
      <c r="I10" s="38">
        <f t="shared" ref="I10:I12" si="6">H10/E10</f>
        <v>8.0808080808080815E-2</v>
      </c>
      <c r="J10" s="62"/>
      <c r="K10" s="39">
        <f t="shared" ref="K10:K12" si="7">E10-H10</f>
        <v>91</v>
      </c>
      <c r="L10" s="38">
        <f t="shared" ref="L10:L12" si="8">K10/E10</f>
        <v>0.91919191919191923</v>
      </c>
    </row>
    <row r="11" spans="1:12">
      <c r="A11" s="30" t="s">
        <v>196</v>
      </c>
      <c r="B11" s="30" t="s">
        <v>213</v>
      </c>
      <c r="C11" s="30" t="s">
        <v>214</v>
      </c>
      <c r="D11" s="71"/>
      <c r="E11" s="71">
        <v>99</v>
      </c>
      <c r="F11" s="5"/>
      <c r="G11" s="13" t="s">
        <v>29</v>
      </c>
      <c r="H11" s="151">
        <v>5</v>
      </c>
      <c r="I11" s="38">
        <f t="shared" si="6"/>
        <v>5.0505050505050504E-2</v>
      </c>
      <c r="J11" s="62"/>
      <c r="K11" s="39">
        <f t="shared" si="7"/>
        <v>94</v>
      </c>
      <c r="L11" s="38">
        <f t="shared" si="8"/>
        <v>0.9494949494949495</v>
      </c>
    </row>
    <row r="12" spans="1:12">
      <c r="A12" s="141" t="s">
        <v>196</v>
      </c>
      <c r="B12" s="141" t="s">
        <v>219</v>
      </c>
      <c r="C12" s="141" t="s">
        <v>220</v>
      </c>
      <c r="D12" s="72"/>
      <c r="E12" s="72">
        <v>99</v>
      </c>
      <c r="F12" s="63"/>
      <c r="G12" s="65" t="s">
        <v>29</v>
      </c>
      <c r="H12" s="66">
        <v>5</v>
      </c>
      <c r="I12" s="40">
        <f t="shared" si="6"/>
        <v>5.0505050505050504E-2</v>
      </c>
      <c r="J12" s="64"/>
      <c r="K12" s="41">
        <f t="shared" si="7"/>
        <v>94</v>
      </c>
      <c r="L12" s="40">
        <f t="shared" si="8"/>
        <v>0.9494949494949495</v>
      </c>
    </row>
    <row r="13" spans="1:12">
      <c r="A13" s="32"/>
      <c r="B13" s="33">
        <f>COUNTA(B9:B12)</f>
        <v>4</v>
      </c>
      <c r="C13" s="32"/>
      <c r="E13" s="36">
        <f>SUM(E9:E12)</f>
        <v>396</v>
      </c>
      <c r="F13" s="42"/>
      <c r="G13" s="33">
        <f>COUNTA(G9:G12)</f>
        <v>4</v>
      </c>
      <c r="H13" s="36">
        <f>SUM(H9:H12)</f>
        <v>20</v>
      </c>
      <c r="I13" s="43">
        <f>H13/E13</f>
        <v>5.0505050505050504E-2</v>
      </c>
      <c r="J13" s="44"/>
      <c r="K13" s="52">
        <f>E13-H13</f>
        <v>376</v>
      </c>
      <c r="L13" s="43">
        <f>K13/E13</f>
        <v>0.9494949494949495</v>
      </c>
    </row>
    <row r="14" spans="1:12" ht="8.25" customHeight="1">
      <c r="A14" s="32"/>
      <c r="B14" s="32"/>
      <c r="C14" s="32"/>
      <c r="H14" s="37"/>
      <c r="I14" s="37"/>
      <c r="J14" s="37"/>
      <c r="K14" s="37"/>
      <c r="L14" s="37"/>
    </row>
    <row r="15" spans="1:12">
      <c r="A15" s="30" t="s">
        <v>229</v>
      </c>
      <c r="B15" s="30" t="s">
        <v>230</v>
      </c>
      <c r="C15" s="30" t="s">
        <v>231</v>
      </c>
      <c r="D15" s="71"/>
      <c r="E15" s="71">
        <v>99</v>
      </c>
      <c r="F15" s="5"/>
      <c r="G15" s="13" t="s">
        <v>29</v>
      </c>
      <c r="H15" s="151">
        <v>8</v>
      </c>
      <c r="I15" s="38">
        <f t="shared" ref="I15" si="9">H15/E15</f>
        <v>8.0808080808080815E-2</v>
      </c>
      <c r="J15" s="62"/>
      <c r="K15" s="39">
        <f t="shared" ref="K15" si="10">E15-H15</f>
        <v>91</v>
      </c>
      <c r="L15" s="38">
        <f t="shared" ref="L15" si="11">K15/E15</f>
        <v>0.91919191919191923</v>
      </c>
    </row>
    <row r="16" spans="1:12">
      <c r="A16" s="30" t="s">
        <v>229</v>
      </c>
      <c r="B16" s="30" t="s">
        <v>233</v>
      </c>
      <c r="C16" s="30" t="s">
        <v>234</v>
      </c>
      <c r="D16" s="71"/>
      <c r="E16" s="71">
        <v>99</v>
      </c>
      <c r="F16" s="5"/>
      <c r="G16" s="13"/>
      <c r="H16" s="139"/>
      <c r="I16" s="38">
        <f t="shared" ref="I16:I32" si="12">H16/E16</f>
        <v>0</v>
      </c>
      <c r="J16" s="62"/>
      <c r="K16" s="39">
        <f t="shared" ref="K16:K32" si="13">E16-H16</f>
        <v>99</v>
      </c>
      <c r="L16" s="38">
        <f t="shared" ref="L16:L32" si="14">K16/E16</f>
        <v>1</v>
      </c>
    </row>
    <row r="17" spans="1:12">
      <c r="A17" s="30" t="s">
        <v>229</v>
      </c>
      <c r="B17" s="30" t="s">
        <v>237</v>
      </c>
      <c r="C17" s="30" t="s">
        <v>238</v>
      </c>
      <c r="D17" s="71"/>
      <c r="E17" s="71">
        <v>99</v>
      </c>
      <c r="F17" s="5"/>
      <c r="G17" s="13" t="s">
        <v>29</v>
      </c>
      <c r="H17" s="151">
        <v>5</v>
      </c>
      <c r="I17" s="38">
        <f t="shared" si="12"/>
        <v>5.0505050505050504E-2</v>
      </c>
      <c r="J17" s="62"/>
      <c r="K17" s="39">
        <f t="shared" si="13"/>
        <v>94</v>
      </c>
      <c r="L17" s="38">
        <f t="shared" si="14"/>
        <v>0.9494949494949495</v>
      </c>
    </row>
    <row r="18" spans="1:12">
      <c r="A18" s="30" t="s">
        <v>229</v>
      </c>
      <c r="B18" s="30" t="s">
        <v>239</v>
      </c>
      <c r="C18" s="30" t="s">
        <v>240</v>
      </c>
      <c r="D18" s="71"/>
      <c r="E18" s="71">
        <v>99</v>
      </c>
      <c r="F18" s="5"/>
      <c r="G18" s="13"/>
      <c r="H18" s="139"/>
      <c r="I18" s="38">
        <f t="shared" si="12"/>
        <v>0</v>
      </c>
      <c r="J18" s="62"/>
      <c r="K18" s="39">
        <f t="shared" si="13"/>
        <v>99</v>
      </c>
      <c r="L18" s="38">
        <f t="shared" si="14"/>
        <v>1</v>
      </c>
    </row>
    <row r="19" spans="1:12">
      <c r="A19" s="30" t="s">
        <v>229</v>
      </c>
      <c r="B19" s="30" t="s">
        <v>241</v>
      </c>
      <c r="C19" s="30" t="s">
        <v>242</v>
      </c>
      <c r="D19" s="71"/>
      <c r="E19" s="71">
        <v>99</v>
      </c>
      <c r="F19" s="5"/>
      <c r="G19" s="13" t="s">
        <v>29</v>
      </c>
      <c r="H19" s="151">
        <v>2</v>
      </c>
      <c r="I19" s="38">
        <f t="shared" si="12"/>
        <v>2.0202020202020204E-2</v>
      </c>
      <c r="J19" s="62"/>
      <c r="K19" s="39">
        <f t="shared" si="13"/>
        <v>97</v>
      </c>
      <c r="L19" s="38">
        <f t="shared" si="14"/>
        <v>0.97979797979797978</v>
      </c>
    </row>
    <row r="20" spans="1:12">
      <c r="A20" s="30" t="s">
        <v>229</v>
      </c>
      <c r="B20" s="30" t="s">
        <v>247</v>
      </c>
      <c r="C20" s="30" t="s">
        <v>248</v>
      </c>
      <c r="D20" s="71"/>
      <c r="E20" s="71">
        <v>99</v>
      </c>
      <c r="F20" s="5"/>
      <c r="G20" s="13"/>
      <c r="H20" s="139"/>
      <c r="I20" s="38">
        <f t="shared" si="12"/>
        <v>0</v>
      </c>
      <c r="J20" s="62"/>
      <c r="K20" s="39">
        <f t="shared" si="13"/>
        <v>99</v>
      </c>
      <c r="L20" s="38">
        <f t="shared" si="14"/>
        <v>1</v>
      </c>
    </row>
    <row r="21" spans="1:12">
      <c r="A21" s="30" t="s">
        <v>229</v>
      </c>
      <c r="B21" s="30" t="s">
        <v>249</v>
      </c>
      <c r="C21" s="30" t="s">
        <v>250</v>
      </c>
      <c r="D21" s="71"/>
      <c r="E21" s="71">
        <v>99</v>
      </c>
      <c r="F21" s="5"/>
      <c r="G21" s="13"/>
      <c r="H21" s="139"/>
      <c r="I21" s="38">
        <f t="shared" si="12"/>
        <v>0</v>
      </c>
      <c r="J21" s="62"/>
      <c r="K21" s="39">
        <f t="shared" si="13"/>
        <v>99</v>
      </c>
      <c r="L21" s="38">
        <f t="shared" si="14"/>
        <v>1</v>
      </c>
    </row>
    <row r="22" spans="1:12">
      <c r="A22" s="30" t="s">
        <v>229</v>
      </c>
      <c r="B22" s="30" t="s">
        <v>251</v>
      </c>
      <c r="C22" s="30" t="s">
        <v>252</v>
      </c>
      <c r="D22" s="71"/>
      <c r="E22" s="71">
        <v>99</v>
      </c>
      <c r="F22" s="5"/>
      <c r="G22" s="13"/>
      <c r="H22" s="139"/>
      <c r="I22" s="38">
        <f t="shared" si="12"/>
        <v>0</v>
      </c>
      <c r="J22" s="62"/>
      <c r="K22" s="39">
        <f t="shared" si="13"/>
        <v>99</v>
      </c>
      <c r="L22" s="38">
        <f t="shared" si="14"/>
        <v>1</v>
      </c>
    </row>
    <row r="23" spans="1:12">
      <c r="A23" s="30" t="s">
        <v>229</v>
      </c>
      <c r="B23" s="30" t="s">
        <v>253</v>
      </c>
      <c r="C23" s="30" t="s">
        <v>254</v>
      </c>
      <c r="D23" s="71"/>
      <c r="E23" s="71">
        <v>99</v>
      </c>
      <c r="F23" s="5"/>
      <c r="G23" s="13" t="s">
        <v>29</v>
      </c>
      <c r="H23" s="151">
        <v>2</v>
      </c>
      <c r="I23" s="38">
        <f t="shared" si="12"/>
        <v>2.0202020202020204E-2</v>
      </c>
      <c r="J23" s="62"/>
      <c r="K23" s="39">
        <f t="shared" si="13"/>
        <v>97</v>
      </c>
      <c r="L23" s="38">
        <f t="shared" si="14"/>
        <v>0.97979797979797978</v>
      </c>
    </row>
    <row r="24" spans="1:12">
      <c r="A24" s="30" t="s">
        <v>229</v>
      </c>
      <c r="B24" s="30" t="s">
        <v>289</v>
      </c>
      <c r="C24" s="30" t="s">
        <v>290</v>
      </c>
      <c r="D24" s="71"/>
      <c r="E24" s="71">
        <v>99</v>
      </c>
      <c r="F24" s="5"/>
      <c r="G24" s="13"/>
      <c r="H24" s="139"/>
      <c r="I24" s="38">
        <f t="shared" si="12"/>
        <v>0</v>
      </c>
      <c r="J24" s="62"/>
      <c r="K24" s="39">
        <f t="shared" si="13"/>
        <v>99</v>
      </c>
      <c r="L24" s="38">
        <f t="shared" si="14"/>
        <v>1</v>
      </c>
    </row>
    <row r="25" spans="1:12">
      <c r="A25" s="30" t="s">
        <v>229</v>
      </c>
      <c r="B25" s="31" t="s">
        <v>301</v>
      </c>
      <c r="C25" s="31" t="s">
        <v>302</v>
      </c>
      <c r="D25" s="71"/>
      <c r="E25" s="71">
        <v>99</v>
      </c>
      <c r="F25" s="5"/>
      <c r="G25" s="13"/>
      <c r="H25" s="139"/>
      <c r="I25" s="38">
        <f t="shared" si="12"/>
        <v>0</v>
      </c>
      <c r="J25" s="62"/>
      <c r="K25" s="39">
        <f t="shared" si="13"/>
        <v>99</v>
      </c>
      <c r="L25" s="38">
        <f t="shared" si="14"/>
        <v>1</v>
      </c>
    </row>
    <row r="26" spans="1:12">
      <c r="A26" s="30" t="s">
        <v>229</v>
      </c>
      <c r="B26" s="30" t="s">
        <v>303</v>
      </c>
      <c r="C26" s="30" t="s">
        <v>304</v>
      </c>
      <c r="D26" s="71"/>
      <c r="E26" s="71">
        <v>99</v>
      </c>
      <c r="F26" s="5"/>
      <c r="G26" s="13" t="s">
        <v>29</v>
      </c>
      <c r="H26" s="151">
        <v>3</v>
      </c>
      <c r="I26" s="38">
        <f t="shared" si="12"/>
        <v>3.0303030303030304E-2</v>
      </c>
      <c r="J26" s="62"/>
      <c r="K26" s="39">
        <f t="shared" si="13"/>
        <v>96</v>
      </c>
      <c r="L26" s="38">
        <f t="shared" si="14"/>
        <v>0.96969696969696972</v>
      </c>
    </row>
    <row r="27" spans="1:12">
      <c r="A27" s="30" t="s">
        <v>229</v>
      </c>
      <c r="B27" s="30" t="s">
        <v>359</v>
      </c>
      <c r="C27" s="30" t="s">
        <v>360</v>
      </c>
      <c r="D27" s="71"/>
      <c r="E27" s="71">
        <v>99</v>
      </c>
      <c r="F27" s="5"/>
      <c r="G27" s="13"/>
      <c r="H27" s="139"/>
      <c r="I27" s="38">
        <f t="shared" si="12"/>
        <v>0</v>
      </c>
      <c r="J27" s="62"/>
      <c r="K27" s="39">
        <f t="shared" si="13"/>
        <v>99</v>
      </c>
      <c r="L27" s="38">
        <f t="shared" si="14"/>
        <v>1</v>
      </c>
    </row>
    <row r="28" spans="1:12">
      <c r="A28" s="30" t="s">
        <v>229</v>
      </c>
      <c r="B28" s="30" t="s">
        <v>361</v>
      </c>
      <c r="C28" s="30" t="s">
        <v>362</v>
      </c>
      <c r="D28" s="71"/>
      <c r="E28" s="71">
        <v>99</v>
      </c>
      <c r="F28" s="5"/>
      <c r="G28" s="13" t="s">
        <v>29</v>
      </c>
      <c r="H28" s="139">
        <v>1</v>
      </c>
      <c r="I28" s="38">
        <f t="shared" si="12"/>
        <v>1.0101010101010102E-2</v>
      </c>
      <c r="J28" s="62"/>
      <c r="K28" s="39">
        <f t="shared" si="13"/>
        <v>98</v>
      </c>
      <c r="L28" s="38">
        <f t="shared" si="14"/>
        <v>0.98989898989898994</v>
      </c>
    </row>
    <row r="29" spans="1:12">
      <c r="A29" s="30" t="s">
        <v>229</v>
      </c>
      <c r="B29" s="30" t="s">
        <v>367</v>
      </c>
      <c r="C29" s="30" t="s">
        <v>368</v>
      </c>
      <c r="D29" s="71"/>
      <c r="E29" s="71">
        <v>99</v>
      </c>
      <c r="F29" s="5"/>
      <c r="G29" s="13"/>
      <c r="H29" s="139"/>
      <c r="I29" s="38">
        <f t="shared" si="12"/>
        <v>0</v>
      </c>
      <c r="J29" s="62"/>
      <c r="K29" s="39">
        <f t="shared" si="13"/>
        <v>99</v>
      </c>
      <c r="L29" s="38">
        <f t="shared" si="14"/>
        <v>1</v>
      </c>
    </row>
    <row r="30" spans="1:12">
      <c r="A30" s="30" t="s">
        <v>229</v>
      </c>
      <c r="B30" s="30" t="s">
        <v>369</v>
      </c>
      <c r="C30" s="30" t="s">
        <v>370</v>
      </c>
      <c r="D30" s="71"/>
      <c r="E30" s="71">
        <v>99</v>
      </c>
      <c r="F30" s="5"/>
      <c r="G30" s="13"/>
      <c r="H30" s="139"/>
      <c r="I30" s="38">
        <f t="shared" si="12"/>
        <v>0</v>
      </c>
      <c r="J30" s="62"/>
      <c r="K30" s="39">
        <f t="shared" si="13"/>
        <v>99</v>
      </c>
      <c r="L30" s="38">
        <f t="shared" si="14"/>
        <v>1</v>
      </c>
    </row>
    <row r="31" spans="1:12">
      <c r="A31" s="30" t="s">
        <v>229</v>
      </c>
      <c r="B31" s="30" t="s">
        <v>373</v>
      </c>
      <c r="C31" s="30" t="s">
        <v>374</v>
      </c>
      <c r="D31" s="71"/>
      <c r="E31" s="71">
        <v>99</v>
      </c>
      <c r="F31" s="5"/>
      <c r="G31" s="13" t="s">
        <v>29</v>
      </c>
      <c r="H31" s="151">
        <v>3</v>
      </c>
      <c r="I31" s="38">
        <f t="shared" si="12"/>
        <v>3.0303030303030304E-2</v>
      </c>
      <c r="J31" s="62"/>
      <c r="K31" s="39">
        <f t="shared" si="13"/>
        <v>96</v>
      </c>
      <c r="L31" s="38">
        <f t="shared" si="14"/>
        <v>0.96969696969696972</v>
      </c>
    </row>
    <row r="32" spans="1:12">
      <c r="A32" s="141" t="s">
        <v>229</v>
      </c>
      <c r="B32" s="141" t="s">
        <v>399</v>
      </c>
      <c r="C32" s="141" t="s">
        <v>400</v>
      </c>
      <c r="D32" s="72"/>
      <c r="E32" s="72">
        <v>99</v>
      </c>
      <c r="F32" s="63"/>
      <c r="G32" s="65"/>
      <c r="H32" s="66"/>
      <c r="I32" s="40">
        <f t="shared" si="12"/>
        <v>0</v>
      </c>
      <c r="J32" s="64"/>
      <c r="K32" s="41">
        <f t="shared" si="13"/>
        <v>99</v>
      </c>
      <c r="L32" s="40">
        <f t="shared" si="14"/>
        <v>1</v>
      </c>
    </row>
    <row r="33" spans="1:12">
      <c r="A33" s="32"/>
      <c r="B33" s="33">
        <f>COUNTA(B15:B32)</f>
        <v>18</v>
      </c>
      <c r="C33" s="32"/>
      <c r="E33" s="36">
        <f>SUM(E15:E32)</f>
        <v>1782</v>
      </c>
      <c r="F33" s="42"/>
      <c r="G33" s="33">
        <f>COUNTA(G15:G32)</f>
        <v>7</v>
      </c>
      <c r="H33" s="36">
        <f>SUM(H15:H32)</f>
        <v>24</v>
      </c>
      <c r="I33" s="43">
        <f>H33/E33</f>
        <v>1.3468013468013467E-2</v>
      </c>
      <c r="J33" s="44"/>
      <c r="K33" s="52">
        <f>E33-H33</f>
        <v>1758</v>
      </c>
      <c r="L33" s="43">
        <f>K33/E33</f>
        <v>0.98653198653198648</v>
      </c>
    </row>
    <row r="34" spans="1:12" ht="8.25" customHeight="1">
      <c r="A34" s="32"/>
      <c r="B34" s="33"/>
      <c r="C34" s="32"/>
      <c r="E34" s="36"/>
      <c r="F34" s="42"/>
      <c r="G34" s="33"/>
      <c r="H34" s="36"/>
      <c r="I34" s="43"/>
      <c r="J34" s="131"/>
      <c r="K34" s="52"/>
      <c r="L34" s="43"/>
    </row>
    <row r="35" spans="1:12">
      <c r="A35" s="30" t="s">
        <v>420</v>
      </c>
      <c r="B35" s="30" t="s">
        <v>421</v>
      </c>
      <c r="C35" s="30" t="s">
        <v>422</v>
      </c>
      <c r="D35" s="71"/>
      <c r="E35" s="71">
        <v>99</v>
      </c>
      <c r="F35" s="5"/>
      <c r="G35" s="13"/>
      <c r="H35" s="139"/>
      <c r="I35" s="38">
        <f t="shared" ref="I35:I80" si="15">H35/E35</f>
        <v>0</v>
      </c>
      <c r="J35" s="62"/>
      <c r="K35" s="39">
        <f t="shared" ref="K35:K80" si="16">E35-H35</f>
        <v>99</v>
      </c>
      <c r="L35" s="38">
        <f t="shared" ref="L35:L80" si="17">K35/E35</f>
        <v>1</v>
      </c>
    </row>
    <row r="36" spans="1:12">
      <c r="A36" s="30" t="s">
        <v>420</v>
      </c>
      <c r="B36" s="30" t="s">
        <v>423</v>
      </c>
      <c r="C36" s="30" t="s">
        <v>424</v>
      </c>
      <c r="D36" s="71"/>
      <c r="E36" s="71">
        <v>99</v>
      </c>
      <c r="F36" s="5"/>
      <c r="G36" s="13"/>
      <c r="H36" s="144"/>
      <c r="I36" s="38">
        <f t="shared" ref="I36:I78" si="18">H36/E36</f>
        <v>0</v>
      </c>
      <c r="J36" s="62"/>
      <c r="K36" s="39">
        <f t="shared" si="16"/>
        <v>99</v>
      </c>
      <c r="L36" s="38">
        <f t="shared" si="17"/>
        <v>1</v>
      </c>
    </row>
    <row r="37" spans="1:12">
      <c r="A37" s="31" t="s">
        <v>420</v>
      </c>
      <c r="B37" s="147" t="s">
        <v>425</v>
      </c>
      <c r="C37" s="31" t="s">
        <v>426</v>
      </c>
      <c r="D37" s="71"/>
      <c r="E37" s="71">
        <v>99</v>
      </c>
      <c r="F37" s="5"/>
      <c r="G37" s="13"/>
      <c r="H37" s="144"/>
      <c r="I37" s="38">
        <f t="shared" si="18"/>
        <v>0</v>
      </c>
      <c r="J37" s="62"/>
      <c r="K37" s="39">
        <f t="shared" si="16"/>
        <v>99</v>
      </c>
      <c r="L37" s="38">
        <f t="shared" si="17"/>
        <v>1</v>
      </c>
    </row>
    <row r="38" spans="1:12">
      <c r="A38" s="30" t="s">
        <v>420</v>
      </c>
      <c r="B38" s="30" t="s">
        <v>427</v>
      </c>
      <c r="C38" s="30" t="s">
        <v>428</v>
      </c>
      <c r="D38" s="71"/>
      <c r="E38" s="71">
        <v>99</v>
      </c>
      <c r="F38" s="5"/>
      <c r="G38" s="13"/>
      <c r="H38" s="144"/>
      <c r="I38" s="38">
        <f t="shared" si="18"/>
        <v>0</v>
      </c>
      <c r="J38" s="62"/>
      <c r="K38" s="39">
        <f t="shared" si="16"/>
        <v>99</v>
      </c>
      <c r="L38" s="38">
        <f t="shared" si="17"/>
        <v>1</v>
      </c>
    </row>
    <row r="39" spans="1:12">
      <c r="A39" s="30" t="s">
        <v>420</v>
      </c>
      <c r="B39" s="30" t="s">
        <v>429</v>
      </c>
      <c r="C39" s="30" t="s">
        <v>430</v>
      </c>
      <c r="D39" s="71"/>
      <c r="E39" s="71">
        <v>99</v>
      </c>
      <c r="F39" s="5"/>
      <c r="G39" s="13"/>
      <c r="H39" s="144"/>
      <c r="I39" s="38">
        <f t="shared" si="18"/>
        <v>0</v>
      </c>
      <c r="J39" s="62"/>
      <c r="K39" s="39">
        <f t="shared" si="16"/>
        <v>99</v>
      </c>
      <c r="L39" s="38">
        <f t="shared" si="17"/>
        <v>1</v>
      </c>
    </row>
    <row r="40" spans="1:12">
      <c r="A40" s="31" t="s">
        <v>420</v>
      </c>
      <c r="B40" s="31" t="s">
        <v>431</v>
      </c>
      <c r="C40" s="31" t="s">
        <v>432</v>
      </c>
      <c r="D40" s="71"/>
      <c r="E40" s="71">
        <v>99</v>
      </c>
      <c r="F40" s="5"/>
      <c r="G40" s="13"/>
      <c r="H40" s="144"/>
      <c r="I40" s="38">
        <f t="shared" si="18"/>
        <v>0</v>
      </c>
      <c r="J40" s="62"/>
      <c r="K40" s="39">
        <f t="shared" si="16"/>
        <v>99</v>
      </c>
      <c r="L40" s="38">
        <f t="shared" si="17"/>
        <v>1</v>
      </c>
    </row>
    <row r="41" spans="1:12">
      <c r="A41" s="31" t="s">
        <v>420</v>
      </c>
      <c r="B41" s="31" t="s">
        <v>455</v>
      </c>
      <c r="C41" s="31" t="s">
        <v>456</v>
      </c>
      <c r="D41" s="71"/>
      <c r="E41" s="71">
        <v>99</v>
      </c>
      <c r="F41" s="5"/>
      <c r="G41" s="13"/>
      <c r="H41" s="144"/>
      <c r="I41" s="38">
        <f t="shared" si="18"/>
        <v>0</v>
      </c>
      <c r="J41" s="62"/>
      <c r="K41" s="39">
        <f t="shared" si="16"/>
        <v>99</v>
      </c>
      <c r="L41" s="38">
        <f t="shared" si="17"/>
        <v>1</v>
      </c>
    </row>
    <row r="42" spans="1:12">
      <c r="A42" s="31" t="s">
        <v>420</v>
      </c>
      <c r="B42" s="31" t="s">
        <v>457</v>
      </c>
      <c r="C42" s="31" t="s">
        <v>458</v>
      </c>
      <c r="D42" s="71"/>
      <c r="E42" s="71">
        <v>99</v>
      </c>
      <c r="F42" s="5"/>
      <c r="G42" s="13"/>
      <c r="H42" s="144"/>
      <c r="I42" s="38">
        <f t="shared" si="18"/>
        <v>0</v>
      </c>
      <c r="J42" s="62"/>
      <c r="K42" s="39">
        <f t="shared" si="16"/>
        <v>99</v>
      </c>
      <c r="L42" s="38">
        <f t="shared" si="17"/>
        <v>1</v>
      </c>
    </row>
    <row r="43" spans="1:12">
      <c r="A43" s="31" t="s">
        <v>420</v>
      </c>
      <c r="B43" s="31" t="s">
        <v>623</v>
      </c>
      <c r="C43" s="31" t="s">
        <v>624</v>
      </c>
      <c r="D43" s="71"/>
      <c r="E43" s="71">
        <v>99</v>
      </c>
      <c r="F43" s="5"/>
      <c r="G43" s="13"/>
      <c r="H43" s="154"/>
      <c r="I43" s="38">
        <f t="shared" ref="I43" si="19">H43/E43</f>
        <v>0</v>
      </c>
      <c r="J43" s="62"/>
      <c r="K43" s="39">
        <f t="shared" ref="K43" si="20">E43-H43</f>
        <v>99</v>
      </c>
      <c r="L43" s="38">
        <f t="shared" ref="L43" si="21">K43/E43</f>
        <v>1</v>
      </c>
    </row>
    <row r="44" spans="1:12">
      <c r="A44" s="31" t="s">
        <v>420</v>
      </c>
      <c r="B44" s="31" t="s">
        <v>461</v>
      </c>
      <c r="C44" s="31" t="s">
        <v>462</v>
      </c>
      <c r="D44" s="71"/>
      <c r="E44" s="71">
        <v>99</v>
      </c>
      <c r="F44" s="5"/>
      <c r="G44" s="13" t="s">
        <v>29</v>
      </c>
      <c r="H44" s="151">
        <v>3</v>
      </c>
      <c r="I44" s="38">
        <f t="shared" si="18"/>
        <v>3.0303030303030304E-2</v>
      </c>
      <c r="J44" s="62"/>
      <c r="K44" s="39">
        <f t="shared" si="16"/>
        <v>96</v>
      </c>
      <c r="L44" s="38">
        <f t="shared" si="17"/>
        <v>0.96969696969696972</v>
      </c>
    </row>
    <row r="45" spans="1:12">
      <c r="A45" s="31" t="s">
        <v>420</v>
      </c>
      <c r="B45" s="31" t="s">
        <v>463</v>
      </c>
      <c r="C45" s="31" t="s">
        <v>464</v>
      </c>
      <c r="D45" s="71"/>
      <c r="E45" s="71">
        <v>99</v>
      </c>
      <c r="F45" s="5"/>
      <c r="G45" s="13" t="s">
        <v>29</v>
      </c>
      <c r="H45" s="151">
        <v>4</v>
      </c>
      <c r="I45" s="38">
        <f t="shared" si="18"/>
        <v>4.0404040404040407E-2</v>
      </c>
      <c r="J45" s="62"/>
      <c r="K45" s="39">
        <f t="shared" si="16"/>
        <v>95</v>
      </c>
      <c r="L45" s="38">
        <f t="shared" si="17"/>
        <v>0.95959595959595956</v>
      </c>
    </row>
    <row r="46" spans="1:12">
      <c r="A46" s="31" t="s">
        <v>420</v>
      </c>
      <c r="B46" s="31" t="s">
        <v>465</v>
      </c>
      <c r="C46" s="31" t="s">
        <v>466</v>
      </c>
      <c r="D46" s="71"/>
      <c r="E46" s="71">
        <v>99</v>
      </c>
      <c r="F46" s="5"/>
      <c r="G46" s="13"/>
      <c r="H46" s="144"/>
      <c r="I46" s="38">
        <f t="shared" si="18"/>
        <v>0</v>
      </c>
      <c r="J46" s="62"/>
      <c r="K46" s="39">
        <f t="shared" si="16"/>
        <v>99</v>
      </c>
      <c r="L46" s="38">
        <f t="shared" si="17"/>
        <v>1</v>
      </c>
    </row>
    <row r="47" spans="1:12">
      <c r="A47" s="31" t="s">
        <v>420</v>
      </c>
      <c r="B47" s="31" t="s">
        <v>469</v>
      </c>
      <c r="C47" s="31" t="s">
        <v>470</v>
      </c>
      <c r="D47" s="71"/>
      <c r="E47" s="71">
        <v>99</v>
      </c>
      <c r="F47" s="5"/>
      <c r="G47" s="13"/>
      <c r="H47" s="144"/>
      <c r="I47" s="38">
        <f t="shared" si="18"/>
        <v>0</v>
      </c>
      <c r="J47" s="62"/>
      <c r="K47" s="39">
        <f t="shared" si="16"/>
        <v>99</v>
      </c>
      <c r="L47" s="38">
        <f t="shared" si="17"/>
        <v>1</v>
      </c>
    </row>
    <row r="48" spans="1:12">
      <c r="A48" s="31" t="s">
        <v>420</v>
      </c>
      <c r="B48" s="31" t="s">
        <v>471</v>
      </c>
      <c r="C48" s="31" t="s">
        <v>472</v>
      </c>
      <c r="D48" s="71"/>
      <c r="E48" s="71">
        <v>99</v>
      </c>
      <c r="F48" s="5"/>
      <c r="G48" s="13"/>
      <c r="H48" s="144"/>
      <c r="I48" s="38">
        <f t="shared" si="18"/>
        <v>0</v>
      </c>
      <c r="J48" s="62"/>
      <c r="K48" s="39">
        <f t="shared" si="16"/>
        <v>99</v>
      </c>
      <c r="L48" s="38">
        <f t="shared" si="17"/>
        <v>1</v>
      </c>
    </row>
    <row r="49" spans="1:12">
      <c r="A49" s="31" t="s">
        <v>420</v>
      </c>
      <c r="B49" s="31" t="s">
        <v>477</v>
      </c>
      <c r="C49" s="31" t="s">
        <v>478</v>
      </c>
      <c r="D49" s="71"/>
      <c r="E49" s="71">
        <v>99</v>
      </c>
      <c r="F49" s="5"/>
      <c r="G49" s="13"/>
      <c r="H49" s="144"/>
      <c r="I49" s="38">
        <f t="shared" si="18"/>
        <v>0</v>
      </c>
      <c r="J49" s="62"/>
      <c r="K49" s="39">
        <f t="shared" si="16"/>
        <v>99</v>
      </c>
      <c r="L49" s="38">
        <f t="shared" si="17"/>
        <v>1</v>
      </c>
    </row>
    <row r="50" spans="1:12">
      <c r="A50" s="31" t="s">
        <v>420</v>
      </c>
      <c r="B50" s="31" t="s">
        <v>479</v>
      </c>
      <c r="C50" s="31" t="s">
        <v>480</v>
      </c>
      <c r="D50" s="71"/>
      <c r="E50" s="71">
        <v>99</v>
      </c>
      <c r="F50" s="5"/>
      <c r="G50" s="13"/>
      <c r="H50" s="144"/>
      <c r="I50" s="38">
        <f t="shared" si="18"/>
        <v>0</v>
      </c>
      <c r="J50" s="62"/>
      <c r="K50" s="39">
        <f t="shared" si="16"/>
        <v>99</v>
      </c>
      <c r="L50" s="38">
        <f t="shared" si="17"/>
        <v>1</v>
      </c>
    </row>
    <row r="51" spans="1:12">
      <c r="A51" s="31" t="s">
        <v>420</v>
      </c>
      <c r="B51" s="31" t="s">
        <v>481</v>
      </c>
      <c r="C51" s="31" t="s">
        <v>482</v>
      </c>
      <c r="D51" s="71"/>
      <c r="E51" s="71">
        <v>99</v>
      </c>
      <c r="F51" s="5"/>
      <c r="G51" s="13"/>
      <c r="H51" s="144"/>
      <c r="I51" s="38">
        <f t="shared" si="18"/>
        <v>0</v>
      </c>
      <c r="J51" s="62"/>
      <c r="K51" s="39">
        <f t="shared" si="16"/>
        <v>99</v>
      </c>
      <c r="L51" s="38">
        <f t="shared" si="17"/>
        <v>1</v>
      </c>
    </row>
    <row r="52" spans="1:12">
      <c r="A52" s="31" t="s">
        <v>420</v>
      </c>
      <c r="B52" s="31" t="s">
        <v>483</v>
      </c>
      <c r="C52" s="31" t="s">
        <v>484</v>
      </c>
      <c r="D52" s="71"/>
      <c r="E52" s="71">
        <v>99</v>
      </c>
      <c r="F52" s="5"/>
      <c r="G52" s="13"/>
      <c r="H52" s="144"/>
      <c r="I52" s="38">
        <f t="shared" si="18"/>
        <v>0</v>
      </c>
      <c r="J52" s="62"/>
      <c r="K52" s="39">
        <f t="shared" si="16"/>
        <v>99</v>
      </c>
      <c r="L52" s="38">
        <f t="shared" si="17"/>
        <v>1</v>
      </c>
    </row>
    <row r="53" spans="1:12">
      <c r="A53" s="31" t="s">
        <v>420</v>
      </c>
      <c r="B53" s="31" t="s">
        <v>485</v>
      </c>
      <c r="C53" s="31" t="s">
        <v>486</v>
      </c>
      <c r="D53" s="71"/>
      <c r="E53" s="71">
        <v>99</v>
      </c>
      <c r="F53" s="5"/>
      <c r="G53" s="13"/>
      <c r="H53" s="144"/>
      <c r="I53" s="38">
        <f t="shared" si="18"/>
        <v>0</v>
      </c>
      <c r="J53" s="62"/>
      <c r="K53" s="39">
        <f t="shared" si="16"/>
        <v>99</v>
      </c>
      <c r="L53" s="38">
        <f t="shared" si="17"/>
        <v>1</v>
      </c>
    </row>
    <row r="54" spans="1:12">
      <c r="A54" s="31" t="s">
        <v>420</v>
      </c>
      <c r="B54" s="31" t="s">
        <v>488</v>
      </c>
      <c r="C54" s="31" t="s">
        <v>489</v>
      </c>
      <c r="D54" s="71"/>
      <c r="E54" s="71">
        <v>99</v>
      </c>
      <c r="F54" s="5"/>
      <c r="G54" s="13"/>
      <c r="H54" s="144"/>
      <c r="I54" s="38">
        <f t="shared" si="18"/>
        <v>0</v>
      </c>
      <c r="J54" s="62"/>
      <c r="K54" s="39">
        <f t="shared" si="16"/>
        <v>99</v>
      </c>
      <c r="L54" s="38">
        <f t="shared" si="17"/>
        <v>1</v>
      </c>
    </row>
    <row r="55" spans="1:12">
      <c r="A55" s="31" t="s">
        <v>420</v>
      </c>
      <c r="B55" s="31" t="s">
        <v>625</v>
      </c>
      <c r="C55" s="31" t="s">
        <v>626</v>
      </c>
      <c r="D55" s="71"/>
      <c r="E55" s="71">
        <v>99</v>
      </c>
      <c r="F55" s="5"/>
      <c r="G55" s="13"/>
      <c r="H55" s="154"/>
      <c r="I55" s="38">
        <f t="shared" ref="I55" si="22">H55/E55</f>
        <v>0</v>
      </c>
      <c r="J55" s="62"/>
      <c r="K55" s="39">
        <f t="shared" ref="K55" si="23">E55-H55</f>
        <v>99</v>
      </c>
      <c r="L55" s="38">
        <f t="shared" ref="L55" si="24">K55/E55</f>
        <v>1</v>
      </c>
    </row>
    <row r="56" spans="1:12">
      <c r="A56" s="31" t="s">
        <v>420</v>
      </c>
      <c r="B56" s="31" t="s">
        <v>490</v>
      </c>
      <c r="C56" s="31" t="s">
        <v>491</v>
      </c>
      <c r="D56" s="71"/>
      <c r="E56" s="71">
        <v>99</v>
      </c>
      <c r="F56" s="5"/>
      <c r="G56" s="13"/>
      <c r="H56" s="144"/>
      <c r="I56" s="38">
        <f t="shared" si="18"/>
        <v>0</v>
      </c>
      <c r="J56" s="62"/>
      <c r="K56" s="39">
        <f t="shared" si="16"/>
        <v>99</v>
      </c>
      <c r="L56" s="38">
        <f t="shared" si="17"/>
        <v>1</v>
      </c>
    </row>
    <row r="57" spans="1:12">
      <c r="A57" s="31" t="s">
        <v>420</v>
      </c>
      <c r="B57" s="31" t="s">
        <v>494</v>
      </c>
      <c r="C57" s="31" t="s">
        <v>495</v>
      </c>
      <c r="D57" s="71"/>
      <c r="E57" s="71">
        <v>99</v>
      </c>
      <c r="F57" s="5"/>
      <c r="G57" s="13"/>
      <c r="H57" s="144"/>
      <c r="I57" s="38">
        <f t="shared" si="18"/>
        <v>0</v>
      </c>
      <c r="J57" s="62"/>
      <c r="K57" s="39">
        <f t="shared" si="16"/>
        <v>99</v>
      </c>
      <c r="L57" s="38">
        <f t="shared" si="17"/>
        <v>1</v>
      </c>
    </row>
    <row r="58" spans="1:12">
      <c r="A58" s="31" t="s">
        <v>420</v>
      </c>
      <c r="B58" s="31" t="s">
        <v>496</v>
      </c>
      <c r="C58" s="31" t="s">
        <v>497</v>
      </c>
      <c r="D58" s="71"/>
      <c r="E58" s="71">
        <v>99</v>
      </c>
      <c r="F58" s="5"/>
      <c r="G58" s="13"/>
      <c r="H58" s="144"/>
      <c r="I58" s="38">
        <f t="shared" si="18"/>
        <v>0</v>
      </c>
      <c r="J58" s="62"/>
      <c r="K58" s="39">
        <f t="shared" si="16"/>
        <v>99</v>
      </c>
      <c r="L58" s="38">
        <f t="shared" si="17"/>
        <v>1</v>
      </c>
    </row>
    <row r="59" spans="1:12">
      <c r="A59" s="31" t="s">
        <v>420</v>
      </c>
      <c r="B59" s="31" t="s">
        <v>498</v>
      </c>
      <c r="C59" s="31" t="s">
        <v>499</v>
      </c>
      <c r="D59" s="71"/>
      <c r="E59" s="71">
        <v>99</v>
      </c>
      <c r="F59" s="5"/>
      <c r="G59" s="13"/>
      <c r="H59" s="144"/>
      <c r="I59" s="38">
        <f t="shared" si="18"/>
        <v>0</v>
      </c>
      <c r="J59" s="62"/>
      <c r="K59" s="39">
        <f t="shared" si="16"/>
        <v>99</v>
      </c>
      <c r="L59" s="38">
        <f t="shared" si="17"/>
        <v>1</v>
      </c>
    </row>
    <row r="60" spans="1:12">
      <c r="A60" s="31" t="s">
        <v>420</v>
      </c>
      <c r="B60" s="31" t="s">
        <v>500</v>
      </c>
      <c r="C60" s="31" t="s">
        <v>501</v>
      </c>
      <c r="D60" s="71"/>
      <c r="E60" s="71">
        <v>99</v>
      </c>
      <c r="F60" s="5"/>
      <c r="G60" s="13"/>
      <c r="H60" s="144"/>
      <c r="I60" s="38">
        <f t="shared" si="18"/>
        <v>0</v>
      </c>
      <c r="J60" s="62"/>
      <c r="K60" s="39">
        <f t="shared" si="16"/>
        <v>99</v>
      </c>
      <c r="L60" s="38">
        <f t="shared" si="17"/>
        <v>1</v>
      </c>
    </row>
    <row r="61" spans="1:12">
      <c r="A61" s="31" t="s">
        <v>420</v>
      </c>
      <c r="B61" s="31" t="s">
        <v>506</v>
      </c>
      <c r="C61" s="31" t="s">
        <v>507</v>
      </c>
      <c r="D61" s="71"/>
      <c r="E61" s="71">
        <v>99</v>
      </c>
      <c r="F61" s="5"/>
      <c r="G61" s="13"/>
      <c r="H61" s="144"/>
      <c r="I61" s="38">
        <f t="shared" si="18"/>
        <v>0</v>
      </c>
      <c r="J61" s="62"/>
      <c r="K61" s="39">
        <f t="shared" si="16"/>
        <v>99</v>
      </c>
      <c r="L61" s="38">
        <f t="shared" si="17"/>
        <v>1</v>
      </c>
    </row>
    <row r="62" spans="1:12">
      <c r="A62" s="31" t="s">
        <v>420</v>
      </c>
      <c r="B62" s="31" t="s">
        <v>530</v>
      </c>
      <c r="C62" s="31" t="s">
        <v>531</v>
      </c>
      <c r="D62" s="71"/>
      <c r="E62" s="71">
        <v>99</v>
      </c>
      <c r="F62" s="5"/>
      <c r="G62" s="13"/>
      <c r="H62" s="144"/>
      <c r="I62" s="38">
        <f t="shared" si="18"/>
        <v>0</v>
      </c>
      <c r="J62" s="62"/>
      <c r="K62" s="39">
        <f t="shared" si="16"/>
        <v>99</v>
      </c>
      <c r="L62" s="38">
        <f t="shared" si="17"/>
        <v>1</v>
      </c>
    </row>
    <row r="63" spans="1:12">
      <c r="A63" s="31" t="s">
        <v>420</v>
      </c>
      <c r="B63" s="31" t="s">
        <v>627</v>
      </c>
      <c r="C63" s="31" t="s">
        <v>628</v>
      </c>
      <c r="D63" s="71"/>
      <c r="E63" s="71">
        <v>99</v>
      </c>
      <c r="F63" s="5"/>
      <c r="G63" s="13"/>
      <c r="H63" s="154"/>
      <c r="I63" s="38">
        <f t="shared" ref="I63" si="25">H63/E63</f>
        <v>0</v>
      </c>
      <c r="J63" s="62"/>
      <c r="K63" s="39">
        <f t="shared" ref="K63" si="26">E63-H63</f>
        <v>99</v>
      </c>
      <c r="L63" s="38">
        <f t="shared" ref="L63" si="27">K63/E63</f>
        <v>1</v>
      </c>
    </row>
    <row r="64" spans="1:12">
      <c r="A64" s="31" t="s">
        <v>420</v>
      </c>
      <c r="B64" s="31" t="s">
        <v>558</v>
      </c>
      <c r="C64" s="31" t="s">
        <v>559</v>
      </c>
      <c r="D64" s="71"/>
      <c r="E64" s="71">
        <v>99</v>
      </c>
      <c r="F64" s="5"/>
      <c r="G64" s="13"/>
      <c r="H64" s="144"/>
      <c r="I64" s="38">
        <f t="shared" si="18"/>
        <v>0</v>
      </c>
      <c r="J64" s="62"/>
      <c r="K64" s="39">
        <f t="shared" si="16"/>
        <v>99</v>
      </c>
      <c r="L64" s="38">
        <f t="shared" si="17"/>
        <v>1</v>
      </c>
    </row>
    <row r="65" spans="1:12">
      <c r="A65" s="31" t="s">
        <v>420</v>
      </c>
      <c r="B65" s="31" t="s">
        <v>560</v>
      </c>
      <c r="C65" s="31" t="s">
        <v>561</v>
      </c>
      <c r="D65" s="71"/>
      <c r="E65" s="71">
        <v>99</v>
      </c>
      <c r="F65" s="5"/>
      <c r="G65" s="13"/>
      <c r="H65" s="144"/>
      <c r="I65" s="38">
        <f t="shared" si="18"/>
        <v>0</v>
      </c>
      <c r="J65" s="62"/>
      <c r="K65" s="39">
        <f t="shared" si="16"/>
        <v>99</v>
      </c>
      <c r="L65" s="38">
        <f t="shared" si="17"/>
        <v>1</v>
      </c>
    </row>
    <row r="66" spans="1:12">
      <c r="A66" s="31" t="s">
        <v>420</v>
      </c>
      <c r="B66" s="31" t="s">
        <v>562</v>
      </c>
      <c r="C66" s="31" t="s">
        <v>563</v>
      </c>
      <c r="D66" s="71"/>
      <c r="E66" s="71">
        <v>99</v>
      </c>
      <c r="F66" s="5"/>
      <c r="G66" s="13"/>
      <c r="H66" s="144"/>
      <c r="I66" s="38">
        <f t="shared" si="18"/>
        <v>0</v>
      </c>
      <c r="J66" s="62"/>
      <c r="K66" s="39">
        <f t="shared" si="16"/>
        <v>99</v>
      </c>
      <c r="L66" s="38">
        <f t="shared" si="17"/>
        <v>1</v>
      </c>
    </row>
    <row r="67" spans="1:12">
      <c r="A67" s="31" t="s">
        <v>420</v>
      </c>
      <c r="B67" s="31" t="s">
        <v>566</v>
      </c>
      <c r="C67" s="31" t="s">
        <v>567</v>
      </c>
      <c r="D67" s="71"/>
      <c r="E67" s="71">
        <v>99</v>
      </c>
      <c r="F67" s="5"/>
      <c r="G67" s="13"/>
      <c r="H67" s="144"/>
      <c r="I67" s="38">
        <f t="shared" si="18"/>
        <v>0</v>
      </c>
      <c r="J67" s="62"/>
      <c r="K67" s="39">
        <f t="shared" si="16"/>
        <v>99</v>
      </c>
      <c r="L67" s="38">
        <f t="shared" si="17"/>
        <v>1</v>
      </c>
    </row>
    <row r="68" spans="1:12">
      <c r="A68" s="31" t="s">
        <v>420</v>
      </c>
      <c r="B68" s="31" t="s">
        <v>568</v>
      </c>
      <c r="C68" s="31" t="s">
        <v>569</v>
      </c>
      <c r="D68" s="71"/>
      <c r="E68" s="71">
        <v>99</v>
      </c>
      <c r="F68" s="5"/>
      <c r="G68" s="13"/>
      <c r="H68" s="144"/>
      <c r="I68" s="38">
        <f t="shared" si="18"/>
        <v>0</v>
      </c>
      <c r="J68" s="62"/>
      <c r="K68" s="39">
        <f t="shared" si="16"/>
        <v>99</v>
      </c>
      <c r="L68" s="38">
        <f t="shared" si="17"/>
        <v>1</v>
      </c>
    </row>
    <row r="69" spans="1:12">
      <c r="A69" s="31" t="s">
        <v>420</v>
      </c>
      <c r="B69" s="31" t="s">
        <v>570</v>
      </c>
      <c r="C69" s="31" t="s">
        <v>571</v>
      </c>
      <c r="D69" s="71"/>
      <c r="E69" s="71">
        <v>99</v>
      </c>
      <c r="F69" s="5"/>
      <c r="G69" s="13"/>
      <c r="H69" s="144"/>
      <c r="I69" s="38">
        <f t="shared" si="18"/>
        <v>0</v>
      </c>
      <c r="J69" s="62"/>
      <c r="K69" s="39">
        <f t="shared" si="16"/>
        <v>99</v>
      </c>
      <c r="L69" s="38">
        <f t="shared" si="17"/>
        <v>1</v>
      </c>
    </row>
    <row r="70" spans="1:12">
      <c r="A70" s="31" t="s">
        <v>420</v>
      </c>
      <c r="B70" s="31" t="s">
        <v>572</v>
      </c>
      <c r="C70" s="31" t="s">
        <v>573</v>
      </c>
      <c r="D70" s="71"/>
      <c r="E70" s="71">
        <v>99</v>
      </c>
      <c r="F70" s="5"/>
      <c r="G70" s="13"/>
      <c r="H70" s="144"/>
      <c r="I70" s="38">
        <f t="shared" si="18"/>
        <v>0</v>
      </c>
      <c r="J70" s="62"/>
      <c r="K70" s="39">
        <f t="shared" si="16"/>
        <v>99</v>
      </c>
      <c r="L70" s="38">
        <f t="shared" si="17"/>
        <v>1</v>
      </c>
    </row>
    <row r="71" spans="1:12">
      <c r="A71" s="31" t="s">
        <v>420</v>
      </c>
      <c r="B71" s="31" t="s">
        <v>574</v>
      </c>
      <c r="C71" s="31" t="s">
        <v>575</v>
      </c>
      <c r="D71" s="71"/>
      <c r="E71" s="71">
        <v>99</v>
      </c>
      <c r="F71" s="5"/>
      <c r="G71" s="13"/>
      <c r="H71" s="144"/>
      <c r="I71" s="38">
        <f t="shared" si="18"/>
        <v>0</v>
      </c>
      <c r="J71" s="62"/>
      <c r="K71" s="39">
        <f t="shared" si="16"/>
        <v>99</v>
      </c>
      <c r="L71" s="38">
        <f t="shared" si="17"/>
        <v>1</v>
      </c>
    </row>
    <row r="72" spans="1:12">
      <c r="A72" s="31" t="s">
        <v>420</v>
      </c>
      <c r="B72" s="31" t="s">
        <v>576</v>
      </c>
      <c r="C72" s="31" t="s">
        <v>577</v>
      </c>
      <c r="D72" s="71"/>
      <c r="E72" s="71">
        <v>99</v>
      </c>
      <c r="F72" s="5"/>
      <c r="G72" s="13" t="s">
        <v>29</v>
      </c>
      <c r="H72" s="151">
        <v>2</v>
      </c>
      <c r="I72" s="38">
        <f t="shared" si="18"/>
        <v>2.0202020202020204E-2</v>
      </c>
      <c r="J72" s="62"/>
      <c r="K72" s="39">
        <f t="shared" si="16"/>
        <v>97</v>
      </c>
      <c r="L72" s="38">
        <f t="shared" si="17"/>
        <v>0.97979797979797978</v>
      </c>
    </row>
    <row r="73" spans="1:12">
      <c r="A73" s="31" t="s">
        <v>420</v>
      </c>
      <c r="B73" s="31" t="s">
        <v>578</v>
      </c>
      <c r="C73" s="31" t="s">
        <v>579</v>
      </c>
      <c r="D73" s="71"/>
      <c r="E73" s="71">
        <v>99</v>
      </c>
      <c r="F73" s="5"/>
      <c r="G73" s="13" t="s">
        <v>29</v>
      </c>
      <c r="H73" s="151">
        <v>2</v>
      </c>
      <c r="I73" s="38">
        <f t="shared" si="18"/>
        <v>2.0202020202020204E-2</v>
      </c>
      <c r="J73" s="62"/>
      <c r="K73" s="39">
        <f t="shared" si="16"/>
        <v>97</v>
      </c>
      <c r="L73" s="38">
        <f t="shared" si="17"/>
        <v>0.97979797979797978</v>
      </c>
    </row>
    <row r="74" spans="1:12">
      <c r="A74" s="31" t="s">
        <v>420</v>
      </c>
      <c r="B74" s="31" t="s">
        <v>580</v>
      </c>
      <c r="C74" s="31" t="s">
        <v>581</v>
      </c>
      <c r="D74" s="71"/>
      <c r="E74" s="71">
        <v>99</v>
      </c>
      <c r="F74" s="5"/>
      <c r="G74" s="13"/>
      <c r="H74" s="144"/>
      <c r="I74" s="38">
        <f t="shared" si="18"/>
        <v>0</v>
      </c>
      <c r="J74" s="62"/>
      <c r="K74" s="39">
        <f t="shared" si="16"/>
        <v>99</v>
      </c>
      <c r="L74" s="38">
        <f t="shared" si="17"/>
        <v>1</v>
      </c>
    </row>
    <row r="75" spans="1:12">
      <c r="A75" s="31" t="s">
        <v>420</v>
      </c>
      <c r="B75" s="31" t="s">
        <v>592</v>
      </c>
      <c r="C75" s="31" t="s">
        <v>593</v>
      </c>
      <c r="D75" s="71"/>
      <c r="E75" s="71">
        <v>99</v>
      </c>
      <c r="F75" s="5"/>
      <c r="G75" s="13"/>
      <c r="H75" s="144"/>
      <c r="I75" s="38">
        <f t="shared" si="18"/>
        <v>0</v>
      </c>
      <c r="J75" s="62"/>
      <c r="K75" s="39">
        <f t="shared" si="16"/>
        <v>99</v>
      </c>
      <c r="L75" s="38">
        <f t="shared" si="17"/>
        <v>1</v>
      </c>
    </row>
    <row r="76" spans="1:12">
      <c r="A76" s="31" t="s">
        <v>420</v>
      </c>
      <c r="B76" s="31" t="s">
        <v>629</v>
      </c>
      <c r="C76" s="31" t="s">
        <v>630</v>
      </c>
      <c r="D76" s="71"/>
      <c r="E76" s="71">
        <v>99</v>
      </c>
      <c r="F76" s="5"/>
      <c r="G76" s="13"/>
      <c r="H76" s="154"/>
      <c r="I76" s="38">
        <f t="shared" ref="I76" si="28">H76/E76</f>
        <v>0</v>
      </c>
      <c r="J76" s="62"/>
      <c r="K76" s="39">
        <f t="shared" ref="K76" si="29">E76-H76</f>
        <v>99</v>
      </c>
      <c r="L76" s="38">
        <f t="shared" ref="L76" si="30">K76/E76</f>
        <v>1</v>
      </c>
    </row>
    <row r="77" spans="1:12">
      <c r="A77" s="31" t="s">
        <v>420</v>
      </c>
      <c r="B77" s="31" t="s">
        <v>596</v>
      </c>
      <c r="C77" s="31" t="s">
        <v>597</v>
      </c>
      <c r="D77" s="71"/>
      <c r="E77" s="71">
        <v>99</v>
      </c>
      <c r="F77" s="5"/>
      <c r="G77" s="13"/>
      <c r="H77" s="144"/>
      <c r="I77" s="38">
        <f t="shared" si="18"/>
        <v>0</v>
      </c>
      <c r="J77" s="62"/>
      <c r="K77" s="39">
        <f t="shared" si="16"/>
        <v>99</v>
      </c>
      <c r="L77" s="38">
        <f t="shared" si="17"/>
        <v>1</v>
      </c>
    </row>
    <row r="78" spans="1:12">
      <c r="A78" s="30" t="s">
        <v>420</v>
      </c>
      <c r="B78" s="30" t="s">
        <v>598</v>
      </c>
      <c r="C78" s="30" t="s">
        <v>599</v>
      </c>
      <c r="D78" s="71"/>
      <c r="E78" s="71">
        <v>99</v>
      </c>
      <c r="F78" s="5"/>
      <c r="G78" s="13"/>
      <c r="H78" s="144"/>
      <c r="I78" s="38">
        <f t="shared" si="18"/>
        <v>0</v>
      </c>
      <c r="J78" s="62"/>
      <c r="K78" s="39">
        <f t="shared" si="16"/>
        <v>99</v>
      </c>
      <c r="L78" s="38">
        <f t="shared" si="17"/>
        <v>1</v>
      </c>
    </row>
    <row r="79" spans="1:12">
      <c r="A79" s="30" t="s">
        <v>420</v>
      </c>
      <c r="B79" s="30" t="s">
        <v>600</v>
      </c>
      <c r="C79" s="30" t="s">
        <v>601</v>
      </c>
      <c r="D79" s="71"/>
      <c r="E79" s="71">
        <v>99</v>
      </c>
      <c r="F79" s="5"/>
      <c r="G79" s="13"/>
      <c r="H79" s="144"/>
      <c r="I79" s="38">
        <f t="shared" si="15"/>
        <v>0</v>
      </c>
      <c r="J79" s="62"/>
      <c r="K79" s="39">
        <f t="shared" ref="K79" si="31">E79-H79</f>
        <v>99</v>
      </c>
      <c r="L79" s="38">
        <f t="shared" ref="L79" si="32">K79/E79</f>
        <v>1</v>
      </c>
    </row>
    <row r="80" spans="1:12">
      <c r="A80" s="141" t="s">
        <v>420</v>
      </c>
      <c r="B80" s="141" t="s">
        <v>612</v>
      </c>
      <c r="C80" s="141" t="s">
        <v>613</v>
      </c>
      <c r="D80" s="72"/>
      <c r="E80" s="72">
        <v>99</v>
      </c>
      <c r="F80" s="63"/>
      <c r="G80" s="65"/>
      <c r="H80" s="66"/>
      <c r="I80" s="40">
        <f t="shared" si="15"/>
        <v>0</v>
      </c>
      <c r="J80" s="64"/>
      <c r="K80" s="41">
        <f t="shared" si="16"/>
        <v>99</v>
      </c>
      <c r="L80" s="40">
        <f t="shared" si="17"/>
        <v>1</v>
      </c>
    </row>
    <row r="81" spans="1:12">
      <c r="A81" s="32"/>
      <c r="B81" s="33">
        <f>COUNTA(B35:B80)</f>
        <v>46</v>
      </c>
      <c r="C81" s="32"/>
      <c r="E81" s="36">
        <f>SUM(E35:E80)</f>
        <v>4554</v>
      </c>
      <c r="F81" s="42"/>
      <c r="G81" s="33">
        <f>COUNTA(G35:G80)</f>
        <v>4</v>
      </c>
      <c r="H81" s="36">
        <f>SUM(H35:H80)</f>
        <v>11</v>
      </c>
      <c r="I81" s="43">
        <f>H81/E81</f>
        <v>2.4154589371980675E-3</v>
      </c>
      <c r="J81" s="131"/>
      <c r="K81" s="52">
        <f>E81-H81</f>
        <v>4543</v>
      </c>
      <c r="L81" s="43">
        <f>K81/E81</f>
        <v>0.99758454106280192</v>
      </c>
    </row>
    <row r="82" spans="1:12" ht="8.25" customHeight="1">
      <c r="A82" s="32"/>
      <c r="B82" s="33"/>
      <c r="C82" s="32"/>
      <c r="E82" s="36"/>
      <c r="F82" s="42"/>
      <c r="G82" s="33"/>
      <c r="H82" s="36"/>
      <c r="I82" s="43"/>
      <c r="J82" s="131"/>
      <c r="K82" s="52"/>
      <c r="L82" s="43"/>
    </row>
    <row r="83" spans="1:12">
      <c r="A83" s="32"/>
      <c r="B83" s="33"/>
      <c r="C83" s="32"/>
      <c r="E83" s="36"/>
      <c r="F83" s="42"/>
      <c r="G83" s="33"/>
      <c r="H83" s="36"/>
      <c r="I83" s="43"/>
      <c r="J83" s="76"/>
      <c r="K83" s="52"/>
      <c r="L83" s="43"/>
    </row>
    <row r="84" spans="1:12">
      <c r="B84" s="103" t="s">
        <v>141</v>
      </c>
      <c r="C84" s="118"/>
      <c r="D84" s="119"/>
      <c r="G84" s="37"/>
      <c r="H84" s="37"/>
    </row>
    <row r="85" spans="1:12">
      <c r="B85" s="103"/>
      <c r="C85" s="121" t="s">
        <v>104</v>
      </c>
      <c r="D85" s="119"/>
      <c r="E85" s="102">
        <f>SUM(B7+B13+B33+B81)</f>
        <v>72</v>
      </c>
      <c r="G85" s="37"/>
      <c r="H85" s="37"/>
    </row>
    <row r="86" spans="1:12">
      <c r="B86" s="103"/>
      <c r="C86" s="121" t="s">
        <v>142</v>
      </c>
      <c r="D86" s="119"/>
      <c r="E86" s="101">
        <f>SUM(E7+E13+E33+E81)</f>
        <v>7128</v>
      </c>
      <c r="G86" s="37"/>
      <c r="H86" s="37"/>
    </row>
    <row r="87" spans="1:12">
      <c r="B87" s="120"/>
      <c r="C87" s="121" t="s">
        <v>132</v>
      </c>
      <c r="D87" s="102"/>
      <c r="E87" s="102">
        <f>SUM(G7+G13+G33+G81)</f>
        <v>19</v>
      </c>
      <c r="G87" s="37"/>
      <c r="H87" s="37"/>
    </row>
    <row r="88" spans="1:12">
      <c r="B88" s="120"/>
      <c r="C88" s="121" t="s">
        <v>143</v>
      </c>
      <c r="D88" s="102" t="e">
        <f>SUM(D14+#REF!+D33+#REF!)</f>
        <v>#REF!</v>
      </c>
      <c r="E88" s="101">
        <f>SUM(H7+H13+H33+H81)</f>
        <v>71</v>
      </c>
      <c r="G88" s="37"/>
      <c r="H88" s="37"/>
    </row>
    <row r="89" spans="1:12">
      <c r="B89" s="120"/>
      <c r="C89" s="121" t="s">
        <v>144</v>
      </c>
      <c r="D89" s="102" t="e">
        <f>SUM(E14+#REF!+E33+#REF!)</f>
        <v>#REF!</v>
      </c>
      <c r="E89" s="129">
        <f>E88/E86</f>
        <v>9.9607182940516271E-3</v>
      </c>
      <c r="G89" s="37"/>
      <c r="H89" s="37"/>
    </row>
    <row r="90" spans="1:12">
      <c r="C90" s="121" t="s">
        <v>145</v>
      </c>
      <c r="E90" s="101">
        <f>SUM(K7+K13+K33+K81)</f>
        <v>7057</v>
      </c>
      <c r="G90" s="37"/>
      <c r="H90" s="37"/>
    </row>
    <row r="91" spans="1:12">
      <c r="C91" s="121" t="s">
        <v>146</v>
      </c>
      <c r="E91" s="129">
        <f>E90/E86</f>
        <v>0.99003928170594835</v>
      </c>
      <c r="G91" s="37"/>
      <c r="H91" s="37"/>
    </row>
    <row r="92" spans="1:12">
      <c r="G92" s="37"/>
      <c r="H92" s="37"/>
    </row>
    <row r="93" spans="1:12">
      <c r="G93" s="37"/>
      <c r="H93" s="37"/>
    </row>
    <row r="94" spans="1:12">
      <c r="G94" s="37"/>
      <c r="H94" s="37"/>
    </row>
    <row r="95" spans="1:12">
      <c r="G95" s="37"/>
      <c r="H95" s="37"/>
    </row>
    <row r="96" spans="1:12">
      <c r="G96" s="37"/>
      <c r="H96" s="37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2010 Swimming Season
Rhode Island  Beach Days at Monitored Beaches</oddHeader>
    <oddFooter>&amp;R&amp;P of &amp;N</oddFooter>
  </headerFooter>
  <rowBreaks count="1" manualBreakCount="1">
    <brk id="8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Summary</vt:lpstr>
      <vt:lpstr>Attributes</vt:lpstr>
      <vt:lpstr>Monitoring</vt:lpstr>
      <vt:lpstr>Pollution Sources</vt:lpstr>
      <vt:lpstr>2010 Actions</vt:lpstr>
      <vt:lpstr>Action Durations</vt:lpstr>
      <vt:lpstr>Beach Days</vt:lpstr>
      <vt:lpstr>'2010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'2010 Actions'!Print_Titles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Jonathan.Simpson</cp:lastModifiedBy>
  <cp:lastPrinted>2011-06-27T15:10:20Z</cp:lastPrinted>
  <dcterms:created xsi:type="dcterms:W3CDTF">2006-12-12T20:37:17Z</dcterms:created>
  <dcterms:modified xsi:type="dcterms:W3CDTF">2011-06-27T15:10:36Z</dcterms:modified>
</cp:coreProperties>
</file>