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55" windowHeight="11655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8 Actions" sheetId="5" r:id="rId5"/>
    <sheet name="Action Durations" sheetId="6" r:id="rId6"/>
    <sheet name="Beach Days" sheetId="7" r:id="rId7"/>
  </sheets>
  <definedNames>
    <definedName name="_xlnm.Print_Area" localSheetId="4">'2008 Actions'!$A$1:$J$43</definedName>
    <definedName name="_xlnm.Print_Area" localSheetId="5">'Action Durations'!$A$1:$K$16</definedName>
    <definedName name="_xlnm.Print_Area" localSheetId="1">'Attributes'!$A$1:$J$18</definedName>
    <definedName name="_xlnm.Print_Area" localSheetId="6">'Beach Days'!$A$1:$L$17</definedName>
    <definedName name="_xlnm.Print_Area" localSheetId="2">'Monitoring'!$A$1:$I$18</definedName>
    <definedName name="_xlnm.Print_Area" localSheetId="3">'Pollution Sources'!$A$1:$R$38</definedName>
    <definedName name="_xlnm.Print_Area" localSheetId="0">'Summary'!$A$1:$W$12</definedName>
    <definedName name="_xlnm.Print_Titles" localSheetId="4">'2008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<sst xmlns="http://schemas.openxmlformats.org/spreadsheetml/2006/main" count="738" uniqueCount="155">
  <si>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</si>
  <si>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</si>
  <si>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</si>
  <si>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</si>
  <si>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</si>
  <si>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</si>
  <si>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</si>
  <si>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</si>
  <si>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</si>
  <si>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</si>
  <si>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</si>
  <si>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</si>
  <si>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</si>
  <si>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</si>
  <si>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</si>
  <si>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</si>
  <si>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</si>
  <si>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</si>
  <si>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</si>
  <si>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</si>
  <si>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</si>
  <si>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</si>
  <si>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</si>
  <si>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</si>
  <si>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</si>
  <si>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</si>
  <si>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</si>
  <si>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</si>
  <si>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</si>
  <si>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</si>
  <si>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</si>
  <si>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</si>
  <si>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</si>
  <si>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</si>
  <si>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</si>
  <si>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</si>
  <si>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</si>
  <si>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</si>
  <si>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</si>
  <si>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</si>
  <si>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</si>
  <si>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</si>
  <si>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</si>
  <si>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</si>
  <si>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</si>
  <si>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</si>
  <si>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</si>
  <si>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</si>
  <si>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</si>
  <si>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</si>
  <si>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</si>
  <si>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</si>
  <si>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</si>
  <si>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</si>
  <si>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</si>
  <si>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</si>
  <si>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</si>
  <si>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</si>
  <si>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</si>
  <si>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</si>
  <si>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</si>
  <si>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</si>
  <si>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</si>
  <si>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</si>
  <si>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</si>
  <si>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</si>
  <si>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</si>
  <si>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</si>
  <si>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</si>
  <si>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</si>
  <si>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</si>
  <si>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</si>
  <si>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</si>
  <si>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</si>
  <si>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</si>
  <si>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</si>
  <si>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</si>
  <si>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</si>
  <si>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</si>
  <si>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</si>
  <si>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</si>
  <si>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</si>
  <si>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</si>
  <si>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</si>
  <si>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</si>
  <si>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</si>
  <si>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</si>
  <si>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</si>
  <si>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</si>
  <si>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Beach action in 2008?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</si>
  <si>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</si>
  <si>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</si>
  <si>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</si>
  <si>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</si>
  <si>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</si>
  <si>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</si>
  <si>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</si>
  <si>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</si>
  <si>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</si>
  <si>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BEACH BOUNDARIES ENTERED?</t>
  </si>
  <si>
    <t>STORM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</si>
  <si>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</si>
  <si>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</si>
  <si>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</si>
  <si>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</si>
  <si>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</si>
  <si>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</si>
  <si>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TOTALS: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</si>
  <si>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</si>
  <si>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</si>
  <si>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</si>
  <si>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</si>
  <si>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</si>
  <si>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</si>
  <si>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</si>
  <si>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</si>
  <si>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</si>
  <si>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</si>
  <si>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</si>
  <si>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No</t>
  </si>
  <si>
    <t xml:space="preserve">TOTAL </t>
  </si>
  <si>
    <t>BEACHES:</t>
  </si>
  <si>
    <t>MONITORED</t>
  </si>
  <si>
    <t>ERIE</t>
  </si>
  <si>
    <t>PA500495</t>
  </si>
  <si>
    <t>1 EAST</t>
  </si>
  <si>
    <t>PA429993</t>
  </si>
  <si>
    <t>1 WEST</t>
  </si>
  <si>
    <t>PA331010</t>
  </si>
  <si>
    <t>1 WEST EXTENSION</t>
  </si>
  <si>
    <t>PA791722</t>
  </si>
  <si>
    <t>BARRACKS</t>
  </si>
  <si>
    <t>PA330452</t>
  </si>
  <si>
    <t>BEACH 10</t>
  </si>
  <si>
    <t>PA102094</t>
  </si>
  <si>
    <t>BEACH 11</t>
  </si>
  <si>
    <t>PA168215</t>
  </si>
  <si>
    <t>BEACH 6</t>
  </si>
  <si>
    <t>PA230422</t>
  </si>
  <si>
    <t>BEACH 7</t>
  </si>
  <si>
    <t>PA995339</t>
  </si>
  <si>
    <t>BEACH 8</t>
  </si>
  <si>
    <t>PA469760</t>
  </si>
  <si>
    <t>BEACH 9</t>
  </si>
  <si>
    <t>PA129995</t>
  </si>
  <si>
    <t>FREEPORT BEACH</t>
  </si>
  <si>
    <t>PA181628</t>
  </si>
  <si>
    <t>MILL ROAD BEACH</t>
  </si>
  <si>
    <t>DAYS</t>
  </si>
  <si>
    <t>PER_WEEK</t>
  </si>
  <si>
    <t>ECOLI</t>
  </si>
  <si>
    <t>Rain Advisory</t>
  </si>
  <si>
    <t>MODEL</t>
  </si>
  <si>
    <t>PREEMPT</t>
  </si>
  <si>
    <t>Closure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</si>
</sst>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3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" borderId="4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14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 quotePrefix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14" fontId="10" fillId="4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0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/>
    </xf>
    <xf numFmtId="14" fontId="11" fillId="4" borderId="0" xfId="0" applyNumberFormat="1" applyFont="1" applyFill="1" applyBorder="1" applyAlignment="1">
      <alignment horizontal="center"/>
    </xf>
    <xf numFmtId="14" fontId="11" fillId="4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97" t="s">
        <v>108</v>
      </c>
      <c r="D1" s="98"/>
      <c r="E1" s="98"/>
      <c r="F1" s="54"/>
      <c r="G1" s="97" t="s">
        <v>25</v>
      </c>
      <c r="H1" s="97"/>
      <c r="I1" s="97"/>
      <c r="J1" s="97"/>
      <c r="K1" s="54"/>
      <c r="L1" s="97" t="s">
        <v>26</v>
      </c>
      <c r="M1" s="99"/>
      <c r="N1" s="99"/>
      <c r="O1" s="99"/>
      <c r="P1" s="99"/>
      <c r="Q1" s="99"/>
      <c r="R1" s="54"/>
      <c r="S1" s="97" t="s">
        <v>27</v>
      </c>
      <c r="T1" s="99"/>
      <c r="U1" s="99"/>
      <c r="V1" s="99"/>
      <c r="W1" s="99"/>
    </row>
    <row r="2" spans="1:23" ht="88.5" customHeight="1">
      <c r="A2" s="5" t="s">
        <v>54</v>
      </c>
      <c r="B2" s="5"/>
      <c r="C2" s="3" t="s">
        <v>28</v>
      </c>
      <c r="D2" s="3" t="s">
        <v>29</v>
      </c>
      <c r="E2" s="3" t="s">
        <v>30</v>
      </c>
      <c r="F2" s="3"/>
      <c r="G2" s="3" t="s">
        <v>31</v>
      </c>
      <c r="H2" s="3" t="s">
        <v>32</v>
      </c>
      <c r="I2" s="3" t="s">
        <v>33</v>
      </c>
      <c r="J2" s="3" t="s">
        <v>34</v>
      </c>
      <c r="K2" s="3"/>
      <c r="L2" s="12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/>
      <c r="S2" s="12" t="s">
        <v>41</v>
      </c>
      <c r="T2" s="13" t="s">
        <v>42</v>
      </c>
      <c r="U2" s="3" t="s">
        <v>57</v>
      </c>
      <c r="V2" s="3" t="s">
        <v>43</v>
      </c>
      <c r="W2" s="3" t="s">
        <v>59</v>
      </c>
    </row>
    <row r="3" spans="1:23" ht="12.75">
      <c r="A3" s="33" t="s">
        <v>123</v>
      </c>
      <c r="B3" s="86"/>
      <c r="C3" s="85">
        <f>Monitoring!$B$14</f>
        <v>12</v>
      </c>
      <c r="D3" s="85">
        <f>Monitoring!$F$14</f>
        <v>12</v>
      </c>
      <c r="E3" s="87">
        <f>D3/C3</f>
        <v>1</v>
      </c>
      <c r="F3" s="88"/>
      <c r="G3" s="89">
        <f>'2008 Actions'!$B$40</f>
        <v>11</v>
      </c>
      <c r="H3" s="89">
        <f>D3-G3</f>
        <v>1</v>
      </c>
      <c r="I3" s="87">
        <f>G3/D3</f>
        <v>0.9166666666666666</v>
      </c>
      <c r="J3" s="87">
        <f>H3/D3</f>
        <v>0.08333333333333333</v>
      </c>
      <c r="K3" s="90"/>
      <c r="L3" s="88">
        <f>'Action Durations'!$D$14</f>
        <v>38</v>
      </c>
      <c r="M3" s="90">
        <f>'Action Durations'!G14</f>
        <v>33</v>
      </c>
      <c r="N3" s="90">
        <f>'Action Durations'!H14</f>
        <v>4</v>
      </c>
      <c r="O3" s="90">
        <f>'Action Durations'!I14</f>
        <v>1</v>
      </c>
      <c r="P3" s="90">
        <f>'Action Durations'!J14</f>
        <v>0</v>
      </c>
      <c r="Q3" s="90">
        <f>'Action Durations'!K14</f>
        <v>0</v>
      </c>
      <c r="R3" s="88"/>
      <c r="S3" s="91">
        <f>'Beach Days'!$E$15</f>
        <v>1188</v>
      </c>
      <c r="T3" s="91">
        <f>'Beach Days'!$H$15</f>
        <v>44</v>
      </c>
      <c r="U3" s="87">
        <f>T3/S3</f>
        <v>0.037037037037037035</v>
      </c>
      <c r="V3" s="91">
        <f>S3-T3</f>
        <v>1144</v>
      </c>
      <c r="W3" s="87">
        <f>V3/S3</f>
        <v>0.9629629629629629</v>
      </c>
    </row>
    <row r="4" spans="1:23" ht="12.75">
      <c r="A4" s="35"/>
      <c r="B4" s="35"/>
      <c r="C4" s="40">
        <f>SUM(C3:C3)</f>
        <v>12</v>
      </c>
      <c r="D4" s="40">
        <f>SUM(D3:D3)</f>
        <v>12</v>
      </c>
      <c r="E4" s="61">
        <f>D4/C4</f>
        <v>1</v>
      </c>
      <c r="F4" s="40"/>
      <c r="G4" s="40">
        <f>SUM(G3:G3)</f>
        <v>11</v>
      </c>
      <c r="H4" s="62">
        <f>D4-G4</f>
        <v>1</v>
      </c>
      <c r="I4" s="61">
        <f>G4/D4</f>
        <v>0.9166666666666666</v>
      </c>
      <c r="J4" s="61">
        <f>H4/D4</f>
        <v>0.08333333333333333</v>
      </c>
      <c r="K4" s="40"/>
      <c r="L4" s="40">
        <f aca="true" t="shared" si="0" ref="L4:Q4">SUM(L3:L3)</f>
        <v>38</v>
      </c>
      <c r="M4" s="40">
        <f t="shared" si="0"/>
        <v>33</v>
      </c>
      <c r="N4" s="40">
        <f t="shared" si="0"/>
        <v>4</v>
      </c>
      <c r="O4" s="40">
        <f t="shared" si="0"/>
        <v>1</v>
      </c>
      <c r="P4" s="40">
        <f t="shared" si="0"/>
        <v>0</v>
      </c>
      <c r="Q4" s="40">
        <f t="shared" si="0"/>
        <v>0</v>
      </c>
      <c r="R4" s="40"/>
      <c r="S4" s="63">
        <f>SUM(S3:S3)</f>
        <v>1188</v>
      </c>
      <c r="T4" s="63">
        <f>SUM(T3:T3)</f>
        <v>44</v>
      </c>
      <c r="U4" s="39">
        <f>T4/S4</f>
        <v>0.037037037037037035</v>
      </c>
      <c r="V4" s="50">
        <f>S4-T4</f>
        <v>1144</v>
      </c>
      <c r="W4" s="39">
        <f>V4/S4</f>
        <v>0.9629629629629629</v>
      </c>
    </row>
    <row r="5" ht="12.75">
      <c r="T5" s="16"/>
    </row>
    <row r="6" ht="12.75">
      <c r="T6" s="16"/>
    </row>
    <row r="7" ht="12.75">
      <c r="T7" s="16"/>
    </row>
    <row r="8" spans="1:20" ht="12.75">
      <c r="A8" s="17" t="s">
        <v>66</v>
      </c>
      <c r="T8" s="16"/>
    </row>
    <row r="9" ht="12.75">
      <c r="T9" s="16"/>
    </row>
    <row r="10" spans="3:23" ht="12.75">
      <c r="C10" s="15"/>
      <c r="D10" s="4"/>
      <c r="E10" s="18"/>
      <c r="G10" s="15"/>
      <c r="H10" s="4"/>
      <c r="I10" s="4"/>
      <c r="J10" s="18"/>
      <c r="L10" s="15"/>
      <c r="M10" s="4"/>
      <c r="N10" s="4"/>
      <c r="O10" s="4"/>
      <c r="P10" s="4"/>
      <c r="Q10" s="18"/>
      <c r="S10" s="15"/>
      <c r="T10" s="4"/>
      <c r="U10" s="4"/>
      <c r="V10" s="4"/>
      <c r="W10" s="18"/>
    </row>
    <row r="11" spans="4:21" ht="12.75">
      <c r="D11" s="14" t="s">
        <v>60</v>
      </c>
      <c r="G11" s="6" t="s">
        <v>62</v>
      </c>
      <c r="L11" s="6" t="s">
        <v>64</v>
      </c>
      <c r="U11" s="14" t="s">
        <v>67</v>
      </c>
    </row>
    <row r="12" spans="4:21" ht="12.75">
      <c r="D12" s="7" t="s">
        <v>61</v>
      </c>
      <c r="L12" s="6" t="s">
        <v>65</v>
      </c>
      <c r="U12" s="14" t="s">
        <v>63</v>
      </c>
    </row>
  </sheetData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2008 Swimming Season
Pennsylvania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27" customWidth="1"/>
    <col min="2" max="2" width="7.7109375" style="27" customWidth="1"/>
    <col min="3" max="3" width="33.00390625" style="27" customWidth="1"/>
    <col min="4" max="4" width="9.28125" style="27" customWidth="1"/>
    <col min="5" max="5" width="12.57421875" style="27" customWidth="1"/>
    <col min="6" max="6" width="8.28125" style="43" customWidth="1"/>
    <col min="7" max="10" width="9.7109375" style="27" customWidth="1"/>
    <col min="11" max="16384" width="9.140625" style="23" customWidth="1"/>
  </cols>
  <sheetData>
    <row r="1" spans="7:10" ht="15" customHeight="1">
      <c r="G1" s="100" t="s">
        <v>99</v>
      </c>
      <c r="H1" s="100"/>
      <c r="I1" s="100"/>
      <c r="J1" s="100"/>
    </row>
    <row r="2" spans="1:10" ht="33.75" customHeight="1">
      <c r="A2" s="24" t="s">
        <v>45</v>
      </c>
      <c r="B2" s="24" t="s">
        <v>46</v>
      </c>
      <c r="C2" s="24" t="s">
        <v>47</v>
      </c>
      <c r="D2" s="3" t="s">
        <v>80</v>
      </c>
      <c r="E2" s="24" t="s">
        <v>75</v>
      </c>
      <c r="F2" s="3" t="s">
        <v>72</v>
      </c>
      <c r="G2" s="24" t="s">
        <v>76</v>
      </c>
      <c r="H2" s="24" t="s">
        <v>77</v>
      </c>
      <c r="I2" s="24" t="s">
        <v>78</v>
      </c>
      <c r="J2" s="24" t="s">
        <v>79</v>
      </c>
    </row>
    <row r="3" spans="1:10" s="41" customFormat="1" ht="12.75" customHeight="1">
      <c r="A3" s="30" t="s">
        <v>123</v>
      </c>
      <c r="B3" s="30" t="s">
        <v>124</v>
      </c>
      <c r="C3" s="30" t="s">
        <v>125</v>
      </c>
      <c r="D3" s="30" t="s">
        <v>97</v>
      </c>
      <c r="E3" s="30" t="s">
        <v>98</v>
      </c>
      <c r="F3" s="30">
        <v>1</v>
      </c>
      <c r="G3" s="30" t="s">
        <v>119</v>
      </c>
      <c r="H3" s="30" t="s">
        <v>119</v>
      </c>
      <c r="I3" s="30" t="s">
        <v>119</v>
      </c>
      <c r="J3" s="30" t="s">
        <v>119</v>
      </c>
    </row>
    <row r="4" spans="1:10" s="41" customFormat="1" ht="12.75" customHeight="1">
      <c r="A4" s="30" t="s">
        <v>123</v>
      </c>
      <c r="B4" s="30" t="s">
        <v>126</v>
      </c>
      <c r="C4" s="30" t="s">
        <v>127</v>
      </c>
      <c r="D4" s="30" t="s">
        <v>97</v>
      </c>
      <c r="E4" s="30" t="s">
        <v>98</v>
      </c>
      <c r="F4" s="30">
        <v>1</v>
      </c>
      <c r="G4" s="30" t="s">
        <v>119</v>
      </c>
      <c r="H4" s="30" t="s">
        <v>119</v>
      </c>
      <c r="I4" s="30" t="s">
        <v>119</v>
      </c>
      <c r="J4" s="30" t="s">
        <v>119</v>
      </c>
    </row>
    <row r="5" spans="1:10" s="41" customFormat="1" ht="12.75" customHeight="1">
      <c r="A5" s="30" t="s">
        <v>123</v>
      </c>
      <c r="B5" s="30" t="s">
        <v>128</v>
      </c>
      <c r="C5" s="30" t="s">
        <v>129</v>
      </c>
      <c r="D5" s="30" t="s">
        <v>97</v>
      </c>
      <c r="E5" s="30" t="s">
        <v>98</v>
      </c>
      <c r="F5" s="30">
        <v>1</v>
      </c>
      <c r="G5" s="30" t="s">
        <v>119</v>
      </c>
      <c r="H5" s="30" t="s">
        <v>119</v>
      </c>
      <c r="I5" s="30" t="s">
        <v>119</v>
      </c>
      <c r="J5" s="30" t="s">
        <v>119</v>
      </c>
    </row>
    <row r="6" spans="1:10" s="41" customFormat="1" ht="12.75" customHeight="1">
      <c r="A6" s="30" t="s">
        <v>123</v>
      </c>
      <c r="B6" s="30" t="s">
        <v>130</v>
      </c>
      <c r="C6" s="30" t="s">
        <v>131</v>
      </c>
      <c r="D6" s="30" t="s">
        <v>97</v>
      </c>
      <c r="E6" s="30" t="s">
        <v>98</v>
      </c>
      <c r="F6" s="30">
        <v>1</v>
      </c>
      <c r="G6" s="30" t="s">
        <v>97</v>
      </c>
      <c r="H6" s="30" t="s">
        <v>97</v>
      </c>
      <c r="I6" s="30" t="s">
        <v>97</v>
      </c>
      <c r="J6" s="30" t="s">
        <v>97</v>
      </c>
    </row>
    <row r="7" spans="1:10" s="41" customFormat="1" ht="12.75" customHeight="1">
      <c r="A7" s="30" t="s">
        <v>123</v>
      </c>
      <c r="B7" s="30" t="s">
        <v>132</v>
      </c>
      <c r="C7" s="30" t="s">
        <v>133</v>
      </c>
      <c r="D7" s="30" t="s">
        <v>97</v>
      </c>
      <c r="E7" s="30" t="s">
        <v>98</v>
      </c>
      <c r="F7" s="30">
        <v>1</v>
      </c>
      <c r="G7" s="30" t="s">
        <v>97</v>
      </c>
      <c r="H7" s="30" t="s">
        <v>97</v>
      </c>
      <c r="I7" s="30" t="s">
        <v>97</v>
      </c>
      <c r="J7" s="30" t="s">
        <v>97</v>
      </c>
    </row>
    <row r="8" spans="1:10" s="41" customFormat="1" ht="12.75" customHeight="1">
      <c r="A8" s="30" t="s">
        <v>123</v>
      </c>
      <c r="B8" s="30" t="s">
        <v>134</v>
      </c>
      <c r="C8" s="30" t="s">
        <v>135</v>
      </c>
      <c r="D8" s="30" t="s">
        <v>97</v>
      </c>
      <c r="E8" s="30" t="s">
        <v>98</v>
      </c>
      <c r="F8" s="30">
        <v>1</v>
      </c>
      <c r="G8" s="30" t="s">
        <v>119</v>
      </c>
      <c r="H8" s="30" t="s">
        <v>119</v>
      </c>
      <c r="I8" s="30" t="s">
        <v>119</v>
      </c>
      <c r="J8" s="30" t="s">
        <v>119</v>
      </c>
    </row>
    <row r="9" spans="1:10" s="41" customFormat="1" ht="12.75" customHeight="1">
      <c r="A9" s="30" t="s">
        <v>123</v>
      </c>
      <c r="B9" s="30" t="s">
        <v>136</v>
      </c>
      <c r="C9" s="30" t="s">
        <v>137</v>
      </c>
      <c r="D9" s="30" t="s">
        <v>97</v>
      </c>
      <c r="E9" s="30" t="s">
        <v>98</v>
      </c>
      <c r="F9" s="30">
        <v>1</v>
      </c>
      <c r="G9" s="30" t="s">
        <v>97</v>
      </c>
      <c r="H9" s="30" t="s">
        <v>97</v>
      </c>
      <c r="I9" s="30" t="s">
        <v>97</v>
      </c>
      <c r="J9" s="30" t="s">
        <v>97</v>
      </c>
    </row>
    <row r="10" spans="1:10" s="41" customFormat="1" ht="12.75" customHeight="1">
      <c r="A10" s="30" t="s">
        <v>123</v>
      </c>
      <c r="B10" s="30" t="s">
        <v>138</v>
      </c>
      <c r="C10" s="30" t="s">
        <v>139</v>
      </c>
      <c r="D10" s="30" t="s">
        <v>97</v>
      </c>
      <c r="E10" s="30" t="s">
        <v>98</v>
      </c>
      <c r="F10" s="30">
        <v>1</v>
      </c>
      <c r="G10" s="30" t="s">
        <v>97</v>
      </c>
      <c r="H10" s="30" t="s">
        <v>97</v>
      </c>
      <c r="I10" s="30" t="s">
        <v>97</v>
      </c>
      <c r="J10" s="30" t="s">
        <v>97</v>
      </c>
    </row>
    <row r="11" spans="1:10" s="41" customFormat="1" ht="12.75" customHeight="1">
      <c r="A11" s="30" t="s">
        <v>123</v>
      </c>
      <c r="B11" s="30" t="s">
        <v>140</v>
      </c>
      <c r="C11" s="30" t="s">
        <v>141</v>
      </c>
      <c r="D11" s="30" t="s">
        <v>97</v>
      </c>
      <c r="E11" s="30" t="s">
        <v>98</v>
      </c>
      <c r="F11" s="30">
        <v>1</v>
      </c>
      <c r="G11" s="30" t="s">
        <v>97</v>
      </c>
      <c r="H11" s="30" t="s">
        <v>97</v>
      </c>
      <c r="I11" s="30" t="s">
        <v>97</v>
      </c>
      <c r="J11" s="30" t="s">
        <v>97</v>
      </c>
    </row>
    <row r="12" spans="1:10" s="41" customFormat="1" ht="12.75" customHeight="1">
      <c r="A12" s="30" t="s">
        <v>123</v>
      </c>
      <c r="B12" s="30" t="s">
        <v>142</v>
      </c>
      <c r="C12" s="30" t="s">
        <v>143</v>
      </c>
      <c r="D12" s="30" t="s">
        <v>97</v>
      </c>
      <c r="E12" s="30" t="s">
        <v>98</v>
      </c>
      <c r="F12" s="30">
        <v>1</v>
      </c>
      <c r="G12" s="30" t="s">
        <v>97</v>
      </c>
      <c r="H12" s="30" t="s">
        <v>97</v>
      </c>
      <c r="I12" s="30" t="s">
        <v>97</v>
      </c>
      <c r="J12" s="30" t="s">
        <v>97</v>
      </c>
    </row>
    <row r="13" spans="1:10" s="41" customFormat="1" ht="12.75" customHeight="1">
      <c r="A13" s="30" t="s">
        <v>123</v>
      </c>
      <c r="B13" s="30" t="s">
        <v>144</v>
      </c>
      <c r="C13" s="30" t="s">
        <v>145</v>
      </c>
      <c r="D13" s="30" t="s">
        <v>97</v>
      </c>
      <c r="E13" s="30" t="s">
        <v>98</v>
      </c>
      <c r="F13" s="30">
        <v>1</v>
      </c>
      <c r="G13" s="30" t="s">
        <v>97</v>
      </c>
      <c r="H13" s="30" t="s">
        <v>97</v>
      </c>
      <c r="I13" s="30" t="s">
        <v>97</v>
      </c>
      <c r="J13" s="30" t="s">
        <v>97</v>
      </c>
    </row>
    <row r="14" spans="1:10" s="41" customFormat="1" ht="12.75" customHeight="1">
      <c r="A14" s="33" t="s">
        <v>123</v>
      </c>
      <c r="B14" s="33" t="s">
        <v>146</v>
      </c>
      <c r="C14" s="33" t="s">
        <v>147</v>
      </c>
      <c r="D14" s="33" t="s">
        <v>97</v>
      </c>
      <c r="E14" s="33" t="s">
        <v>98</v>
      </c>
      <c r="F14" s="33">
        <v>1</v>
      </c>
      <c r="G14" s="33" t="s">
        <v>97</v>
      </c>
      <c r="H14" s="33" t="s">
        <v>97</v>
      </c>
      <c r="I14" s="33" t="s">
        <v>97</v>
      </c>
      <c r="J14" s="33" t="s">
        <v>97</v>
      </c>
    </row>
    <row r="15" spans="1:10" ht="12.75" customHeight="1">
      <c r="A15" s="30"/>
      <c r="B15" s="31">
        <f>COUNTA(B3:B14)</f>
        <v>12</v>
      </c>
      <c r="C15" s="30"/>
      <c r="D15" s="31">
        <f>COUNTIF(D3:D14,"Yes")</f>
        <v>12</v>
      </c>
      <c r="E15" s="30"/>
      <c r="F15" s="44"/>
      <c r="G15" s="30"/>
      <c r="H15" s="30"/>
      <c r="I15" s="30"/>
      <c r="J15" s="30"/>
    </row>
    <row r="16" ht="12.75" customHeight="1"/>
    <row r="17" spans="1:4" ht="12.75" customHeight="1">
      <c r="A17" s="64" t="s">
        <v>107</v>
      </c>
      <c r="B17" s="64">
        <f>B15</f>
        <v>12</v>
      </c>
      <c r="D17" s="64">
        <f>D15</f>
        <v>12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</sheetData>
  <mergeCells count="1">
    <mergeCell ref="G1:J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Pennsylvania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6" width="9.28125" style="0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3" customFormat="1" ht="46.5" customHeight="1">
      <c r="A1" s="24" t="s">
        <v>45</v>
      </c>
      <c r="B1" s="24" t="s">
        <v>46</v>
      </c>
      <c r="C1" s="24" t="s">
        <v>47</v>
      </c>
      <c r="D1" s="24" t="s">
        <v>48</v>
      </c>
      <c r="E1" s="24" t="s">
        <v>49</v>
      </c>
      <c r="F1" s="24" t="s">
        <v>50</v>
      </c>
      <c r="G1" s="24" t="s">
        <v>51</v>
      </c>
      <c r="H1" s="24" t="s">
        <v>70</v>
      </c>
      <c r="I1" s="24" t="s">
        <v>69</v>
      </c>
    </row>
    <row r="2" spans="1:9" s="41" customFormat="1" ht="12.75" customHeight="1">
      <c r="A2" s="30" t="s">
        <v>123</v>
      </c>
      <c r="B2" s="30" t="s">
        <v>124</v>
      </c>
      <c r="C2" s="30" t="s">
        <v>125</v>
      </c>
      <c r="D2" s="30">
        <v>99</v>
      </c>
      <c r="E2" s="30" t="s">
        <v>148</v>
      </c>
      <c r="F2" s="30">
        <v>2</v>
      </c>
      <c r="G2" s="30" t="s">
        <v>149</v>
      </c>
      <c r="H2" s="30">
        <v>0</v>
      </c>
      <c r="I2" s="30" t="s">
        <v>149</v>
      </c>
    </row>
    <row r="3" spans="1:9" s="41" customFormat="1" ht="12.75" customHeight="1">
      <c r="A3" s="30" t="s">
        <v>123</v>
      </c>
      <c r="B3" s="30" t="s">
        <v>126</v>
      </c>
      <c r="C3" s="30" t="s">
        <v>127</v>
      </c>
      <c r="D3" s="30">
        <v>99</v>
      </c>
      <c r="E3" s="30" t="s">
        <v>148</v>
      </c>
      <c r="F3" s="30">
        <v>2</v>
      </c>
      <c r="G3" s="30" t="s">
        <v>149</v>
      </c>
      <c r="H3" s="30">
        <v>0</v>
      </c>
      <c r="I3" s="30" t="s">
        <v>149</v>
      </c>
    </row>
    <row r="4" spans="1:9" s="41" customFormat="1" ht="12.75" customHeight="1">
      <c r="A4" s="30" t="s">
        <v>123</v>
      </c>
      <c r="B4" s="30" t="s">
        <v>128</v>
      </c>
      <c r="C4" s="30" t="s">
        <v>129</v>
      </c>
      <c r="D4" s="30">
        <v>99</v>
      </c>
      <c r="E4" s="30" t="s">
        <v>148</v>
      </c>
      <c r="F4" s="30">
        <v>2</v>
      </c>
      <c r="G4" s="30" t="s">
        <v>149</v>
      </c>
      <c r="H4" s="30">
        <v>0</v>
      </c>
      <c r="I4" s="30" t="s">
        <v>149</v>
      </c>
    </row>
    <row r="5" spans="1:9" s="41" customFormat="1" ht="12.75" customHeight="1">
      <c r="A5" s="30" t="s">
        <v>123</v>
      </c>
      <c r="B5" s="30" t="s">
        <v>130</v>
      </c>
      <c r="C5" s="30" t="s">
        <v>131</v>
      </c>
      <c r="D5" s="30">
        <v>99</v>
      </c>
      <c r="E5" s="30" t="s">
        <v>148</v>
      </c>
      <c r="F5" s="30">
        <v>2</v>
      </c>
      <c r="G5" s="30" t="s">
        <v>149</v>
      </c>
      <c r="H5" s="30">
        <v>0</v>
      </c>
      <c r="I5" s="30" t="s">
        <v>149</v>
      </c>
    </row>
    <row r="6" spans="1:9" s="41" customFormat="1" ht="12.75" customHeight="1">
      <c r="A6" s="30" t="s">
        <v>123</v>
      </c>
      <c r="B6" s="30" t="s">
        <v>132</v>
      </c>
      <c r="C6" s="30" t="s">
        <v>133</v>
      </c>
      <c r="D6" s="30">
        <v>99</v>
      </c>
      <c r="E6" s="30" t="s">
        <v>148</v>
      </c>
      <c r="F6" s="30">
        <v>2</v>
      </c>
      <c r="G6" s="30" t="s">
        <v>149</v>
      </c>
      <c r="H6" s="30">
        <v>0</v>
      </c>
      <c r="I6" s="30" t="s">
        <v>149</v>
      </c>
    </row>
    <row r="7" spans="1:9" s="41" customFormat="1" ht="12.75" customHeight="1">
      <c r="A7" s="30" t="s">
        <v>123</v>
      </c>
      <c r="B7" s="30" t="s">
        <v>134</v>
      </c>
      <c r="C7" s="30" t="s">
        <v>135</v>
      </c>
      <c r="D7" s="30">
        <v>99</v>
      </c>
      <c r="E7" s="30" t="s">
        <v>148</v>
      </c>
      <c r="F7" s="30">
        <v>2</v>
      </c>
      <c r="G7" s="30" t="s">
        <v>149</v>
      </c>
      <c r="H7" s="30">
        <v>0</v>
      </c>
      <c r="I7" s="30" t="s">
        <v>149</v>
      </c>
    </row>
    <row r="8" spans="1:9" s="41" customFormat="1" ht="12.75" customHeight="1">
      <c r="A8" s="30" t="s">
        <v>123</v>
      </c>
      <c r="B8" s="30" t="s">
        <v>136</v>
      </c>
      <c r="C8" s="30" t="s">
        <v>137</v>
      </c>
      <c r="D8" s="30">
        <v>99</v>
      </c>
      <c r="E8" s="30" t="s">
        <v>148</v>
      </c>
      <c r="F8" s="30">
        <v>2</v>
      </c>
      <c r="G8" s="30" t="s">
        <v>149</v>
      </c>
      <c r="H8" s="30">
        <v>0</v>
      </c>
      <c r="I8" s="30" t="s">
        <v>149</v>
      </c>
    </row>
    <row r="9" spans="1:9" s="41" customFormat="1" ht="12.75" customHeight="1">
      <c r="A9" s="30" t="s">
        <v>123</v>
      </c>
      <c r="B9" s="30" t="s">
        <v>138</v>
      </c>
      <c r="C9" s="30" t="s">
        <v>139</v>
      </c>
      <c r="D9" s="30">
        <v>99</v>
      </c>
      <c r="E9" s="30" t="s">
        <v>148</v>
      </c>
      <c r="F9" s="30">
        <v>2</v>
      </c>
      <c r="G9" s="30" t="s">
        <v>149</v>
      </c>
      <c r="H9" s="30">
        <v>0</v>
      </c>
      <c r="I9" s="30" t="s">
        <v>149</v>
      </c>
    </row>
    <row r="10" spans="1:9" s="41" customFormat="1" ht="12.75" customHeight="1">
      <c r="A10" s="30" t="s">
        <v>123</v>
      </c>
      <c r="B10" s="30" t="s">
        <v>140</v>
      </c>
      <c r="C10" s="30" t="s">
        <v>141</v>
      </c>
      <c r="D10" s="30">
        <v>99</v>
      </c>
      <c r="E10" s="30" t="s">
        <v>148</v>
      </c>
      <c r="F10" s="30">
        <v>2</v>
      </c>
      <c r="G10" s="30" t="s">
        <v>149</v>
      </c>
      <c r="H10" s="30">
        <v>0</v>
      </c>
      <c r="I10" s="30" t="s">
        <v>149</v>
      </c>
    </row>
    <row r="11" spans="1:9" s="41" customFormat="1" ht="12.75" customHeight="1">
      <c r="A11" s="30" t="s">
        <v>123</v>
      </c>
      <c r="B11" s="30" t="s">
        <v>142</v>
      </c>
      <c r="C11" s="30" t="s">
        <v>143</v>
      </c>
      <c r="D11" s="30">
        <v>99</v>
      </c>
      <c r="E11" s="30" t="s">
        <v>148</v>
      </c>
      <c r="F11" s="30">
        <v>2</v>
      </c>
      <c r="G11" s="30" t="s">
        <v>149</v>
      </c>
      <c r="H11" s="30">
        <v>0</v>
      </c>
      <c r="I11" s="30" t="s">
        <v>149</v>
      </c>
    </row>
    <row r="12" spans="1:9" s="41" customFormat="1" ht="12.75" customHeight="1">
      <c r="A12" s="30" t="s">
        <v>123</v>
      </c>
      <c r="B12" s="30" t="s">
        <v>144</v>
      </c>
      <c r="C12" s="30" t="s">
        <v>145</v>
      </c>
      <c r="D12" s="30">
        <v>99</v>
      </c>
      <c r="E12" s="30" t="s">
        <v>148</v>
      </c>
      <c r="F12" s="30">
        <v>2</v>
      </c>
      <c r="G12" s="30" t="s">
        <v>149</v>
      </c>
      <c r="H12" s="30">
        <v>0</v>
      </c>
      <c r="I12" s="30" t="s">
        <v>149</v>
      </c>
    </row>
    <row r="13" spans="1:9" s="41" customFormat="1" ht="12.75" customHeight="1">
      <c r="A13" s="33" t="s">
        <v>123</v>
      </c>
      <c r="B13" s="33" t="s">
        <v>146</v>
      </c>
      <c r="C13" s="33" t="s">
        <v>147</v>
      </c>
      <c r="D13" s="33">
        <v>99</v>
      </c>
      <c r="E13" s="33" t="s">
        <v>148</v>
      </c>
      <c r="F13" s="33">
        <v>2</v>
      </c>
      <c r="G13" s="33" t="s">
        <v>149</v>
      </c>
      <c r="H13" s="33">
        <v>0</v>
      </c>
      <c r="I13" s="33" t="s">
        <v>149</v>
      </c>
    </row>
    <row r="14" spans="1:9" ht="12.75" customHeight="1">
      <c r="A14" s="30"/>
      <c r="B14" s="31">
        <f>COUNTA(B2:B13)</f>
        <v>12</v>
      </c>
      <c r="C14" s="31"/>
      <c r="D14" s="31"/>
      <c r="E14" s="31"/>
      <c r="F14" s="31">
        <f>COUNTIF(F2:F13,"&gt;0")</f>
        <v>12</v>
      </c>
      <c r="G14" s="31"/>
      <c r="H14" s="30"/>
      <c r="I14" s="30"/>
    </row>
    <row r="15" spans="1:9" ht="12.75" customHeight="1">
      <c r="A15" s="30"/>
      <c r="B15" s="31"/>
      <c r="C15" s="31"/>
      <c r="D15" s="31"/>
      <c r="E15" s="31"/>
      <c r="F15" s="31"/>
      <c r="G15" s="31"/>
      <c r="H15" s="30"/>
      <c r="I15" s="30"/>
    </row>
    <row r="16" spans="1:5" ht="12.75">
      <c r="A16" s="82" t="s">
        <v>120</v>
      </c>
      <c r="E16" s="83" t="s">
        <v>122</v>
      </c>
    </row>
    <row r="17" spans="1:6" ht="12.75">
      <c r="A17" s="83" t="s">
        <v>121</v>
      </c>
      <c r="B17" s="64">
        <f>B14</f>
        <v>12</v>
      </c>
      <c r="E17" s="83" t="s">
        <v>121</v>
      </c>
      <c r="F17" s="64">
        <f>F14</f>
        <v>12</v>
      </c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2008 Swimming Season
Pennsylvania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01" t="s">
        <v>111</v>
      </c>
      <c r="C1" s="101"/>
      <c r="F1" s="102" t="s">
        <v>117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23" customFormat="1" ht="39" customHeight="1">
      <c r="A2" s="28" t="s">
        <v>45</v>
      </c>
      <c r="B2" s="28" t="s">
        <v>46</v>
      </c>
      <c r="C2" s="28" t="s">
        <v>47</v>
      </c>
      <c r="D2" s="80" t="s">
        <v>90</v>
      </c>
      <c r="E2" s="80" t="s">
        <v>91</v>
      </c>
      <c r="F2" s="80" t="s">
        <v>112</v>
      </c>
      <c r="G2" s="80" t="s">
        <v>100</v>
      </c>
      <c r="H2" s="81" t="s">
        <v>118</v>
      </c>
      <c r="I2" s="80" t="s">
        <v>113</v>
      </c>
      <c r="J2" s="80" t="s">
        <v>114</v>
      </c>
      <c r="K2" s="80" t="s">
        <v>115</v>
      </c>
      <c r="L2" s="80" t="s">
        <v>71</v>
      </c>
      <c r="M2" s="80" t="s">
        <v>116</v>
      </c>
      <c r="N2" s="80" t="s">
        <v>82</v>
      </c>
      <c r="O2" s="80" t="s">
        <v>81</v>
      </c>
      <c r="P2" s="80" t="s">
        <v>83</v>
      </c>
      <c r="Q2" s="80" t="s">
        <v>53</v>
      </c>
      <c r="R2" s="80" t="s">
        <v>84</v>
      </c>
    </row>
    <row r="3" spans="1:19" ht="12.75" customHeight="1">
      <c r="A3" s="30" t="s">
        <v>123</v>
      </c>
      <c r="B3" s="30" t="s">
        <v>124</v>
      </c>
      <c r="C3" s="30" t="s">
        <v>125</v>
      </c>
      <c r="D3" s="30" t="s">
        <v>97</v>
      </c>
      <c r="E3" s="30" t="s">
        <v>97</v>
      </c>
      <c r="F3" s="30" t="s">
        <v>97</v>
      </c>
      <c r="G3" s="30" t="s">
        <v>97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84"/>
    </row>
    <row r="4" spans="1:19" ht="12.75" customHeight="1">
      <c r="A4" s="30" t="s">
        <v>123</v>
      </c>
      <c r="B4" s="30" t="s">
        <v>126</v>
      </c>
      <c r="C4" s="30" t="s">
        <v>127</v>
      </c>
      <c r="D4" s="30" t="s">
        <v>97</v>
      </c>
      <c r="E4" s="30" t="s">
        <v>97</v>
      </c>
      <c r="F4" s="30" t="s">
        <v>97</v>
      </c>
      <c r="G4" s="30" t="s">
        <v>97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84"/>
    </row>
    <row r="5" spans="1:19" ht="12.75" customHeight="1">
      <c r="A5" s="30" t="s">
        <v>123</v>
      </c>
      <c r="B5" s="30" t="s">
        <v>128</v>
      </c>
      <c r="C5" s="30" t="s">
        <v>129</v>
      </c>
      <c r="D5" s="30" t="s">
        <v>97</v>
      </c>
      <c r="E5" s="30" t="s">
        <v>97</v>
      </c>
      <c r="F5" s="30" t="s">
        <v>97</v>
      </c>
      <c r="G5" s="30" t="s">
        <v>97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84"/>
    </row>
    <row r="6" spans="1:19" ht="12.75" customHeight="1">
      <c r="A6" s="30" t="s">
        <v>123</v>
      </c>
      <c r="B6" s="30" t="s">
        <v>130</v>
      </c>
      <c r="C6" s="30" t="s">
        <v>131</v>
      </c>
      <c r="D6" s="30" t="s">
        <v>97</v>
      </c>
      <c r="E6" s="30" t="s">
        <v>97</v>
      </c>
      <c r="F6" s="30" t="s">
        <v>97</v>
      </c>
      <c r="G6" s="30" t="s">
        <v>97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84"/>
    </row>
    <row r="7" spans="1:19" ht="12.75" customHeight="1">
      <c r="A7" s="30" t="s">
        <v>123</v>
      </c>
      <c r="B7" s="30" t="s">
        <v>132</v>
      </c>
      <c r="C7" s="30" t="s">
        <v>133</v>
      </c>
      <c r="D7" s="30" t="s">
        <v>97</v>
      </c>
      <c r="E7" s="30" t="s">
        <v>119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84"/>
    </row>
    <row r="8" spans="1:19" ht="12.75" customHeight="1">
      <c r="A8" s="30" t="s">
        <v>123</v>
      </c>
      <c r="B8" s="30" t="s">
        <v>134</v>
      </c>
      <c r="C8" s="30" t="s">
        <v>135</v>
      </c>
      <c r="D8" s="30" t="s">
        <v>97</v>
      </c>
      <c r="E8" s="30" t="s">
        <v>119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84"/>
    </row>
    <row r="9" spans="1:19" ht="12.75" customHeight="1">
      <c r="A9" s="30" t="s">
        <v>123</v>
      </c>
      <c r="B9" s="30" t="s">
        <v>136</v>
      </c>
      <c r="C9" s="30" t="s">
        <v>137</v>
      </c>
      <c r="D9" s="30" t="s">
        <v>97</v>
      </c>
      <c r="E9" s="30" t="s">
        <v>119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84"/>
    </row>
    <row r="10" spans="1:19" ht="12.75" customHeight="1">
      <c r="A10" s="30" t="s">
        <v>123</v>
      </c>
      <c r="B10" s="30" t="s">
        <v>138</v>
      </c>
      <c r="C10" s="30" t="s">
        <v>139</v>
      </c>
      <c r="D10" s="30" t="s">
        <v>97</v>
      </c>
      <c r="E10" s="30" t="s">
        <v>119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84"/>
    </row>
    <row r="11" spans="1:19" ht="12.75" customHeight="1">
      <c r="A11" s="30" t="s">
        <v>123</v>
      </c>
      <c r="B11" s="30" t="s">
        <v>140</v>
      </c>
      <c r="C11" s="30" t="s">
        <v>141</v>
      </c>
      <c r="D11" s="30" t="s">
        <v>97</v>
      </c>
      <c r="E11" s="30" t="s">
        <v>119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84"/>
    </row>
    <row r="12" spans="1:19" ht="12.75" customHeight="1">
      <c r="A12" s="30" t="s">
        <v>123</v>
      </c>
      <c r="B12" s="30" t="s">
        <v>142</v>
      </c>
      <c r="C12" s="30" t="s">
        <v>143</v>
      </c>
      <c r="D12" s="30" t="s">
        <v>97</v>
      </c>
      <c r="E12" s="30" t="s">
        <v>119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84"/>
    </row>
    <row r="13" spans="1:19" ht="12.75" customHeight="1">
      <c r="A13" s="30" t="s">
        <v>123</v>
      </c>
      <c r="B13" s="30" t="s">
        <v>144</v>
      </c>
      <c r="C13" s="30" t="s">
        <v>145</v>
      </c>
      <c r="D13" s="30" t="s">
        <v>97</v>
      </c>
      <c r="E13" s="30" t="s">
        <v>119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84"/>
    </row>
    <row r="14" spans="1:19" ht="12.75" customHeight="1">
      <c r="A14" s="33" t="s">
        <v>123</v>
      </c>
      <c r="B14" s="33" t="s">
        <v>146</v>
      </c>
      <c r="C14" s="33" t="s">
        <v>147</v>
      </c>
      <c r="D14" s="33" t="s">
        <v>97</v>
      </c>
      <c r="E14" s="33" t="s">
        <v>119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84"/>
    </row>
    <row r="15" spans="1:18" ht="12.75">
      <c r="A15" s="30"/>
      <c r="B15" s="31">
        <f>COUNTA(B3:B14)</f>
        <v>12</v>
      </c>
      <c r="C15" s="55"/>
      <c r="D15" s="31">
        <f aca="true" t="shared" si="0" ref="D15:R15">COUNTIF(D3:D14,"Yes")</f>
        <v>12</v>
      </c>
      <c r="E15" s="31">
        <f t="shared" si="0"/>
        <v>4</v>
      </c>
      <c r="F15" s="31">
        <f t="shared" si="0"/>
        <v>4</v>
      </c>
      <c r="G15" s="31">
        <f t="shared" si="0"/>
        <v>4</v>
      </c>
      <c r="H15" s="31">
        <f t="shared" si="0"/>
        <v>0</v>
      </c>
      <c r="I15" s="31">
        <f t="shared" si="0"/>
        <v>0</v>
      </c>
      <c r="J15" s="31">
        <f t="shared" si="0"/>
        <v>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1:18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12.75">
      <c r="A17" s="64" t="s">
        <v>24</v>
      </c>
      <c r="B17" s="64">
        <f>B15</f>
        <v>12</v>
      </c>
      <c r="D17" s="64">
        <f aca="true" t="shared" si="1" ref="D17:R17">D15</f>
        <v>12</v>
      </c>
      <c r="E17" s="64">
        <f t="shared" si="1"/>
        <v>4</v>
      </c>
      <c r="F17" s="64">
        <f t="shared" si="1"/>
        <v>4</v>
      </c>
      <c r="G17" s="64">
        <f t="shared" si="1"/>
        <v>4</v>
      </c>
      <c r="H17" s="64">
        <f t="shared" si="1"/>
        <v>0</v>
      </c>
      <c r="I17" s="64">
        <f t="shared" si="1"/>
        <v>0</v>
      </c>
      <c r="J17" s="64">
        <f t="shared" si="1"/>
        <v>0</v>
      </c>
      <c r="K17" s="64">
        <f t="shared" si="1"/>
        <v>0</v>
      </c>
      <c r="L17" s="64">
        <f t="shared" si="1"/>
        <v>0</v>
      </c>
      <c r="M17" s="64">
        <f t="shared" si="1"/>
        <v>0</v>
      </c>
      <c r="N17" s="64">
        <f t="shared" si="1"/>
        <v>0</v>
      </c>
      <c r="O17" s="64">
        <f t="shared" si="1"/>
        <v>0</v>
      </c>
      <c r="P17" s="64">
        <f t="shared" si="1"/>
        <v>0</v>
      </c>
      <c r="Q17" s="64">
        <f t="shared" si="1"/>
        <v>0</v>
      </c>
      <c r="R17" s="64">
        <f t="shared" si="1"/>
        <v>0</v>
      </c>
    </row>
    <row r="18" spans="1:18" ht="12.75">
      <c r="A18" s="64"/>
      <c r="B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20" spans="4:10" ht="12.75">
      <c r="D20" s="68"/>
      <c r="E20" s="104" t="s">
        <v>0</v>
      </c>
      <c r="F20" s="105"/>
      <c r="G20" s="105"/>
      <c r="H20" s="105"/>
      <c r="I20" s="105"/>
      <c r="J20" s="69"/>
    </row>
    <row r="21" spans="4:10" ht="12.75">
      <c r="D21" s="78" t="s">
        <v>22</v>
      </c>
      <c r="E21" s="71"/>
      <c r="F21" s="71"/>
      <c r="G21" s="71"/>
      <c r="H21" s="71"/>
      <c r="I21" s="71"/>
      <c r="J21" s="72"/>
    </row>
    <row r="22" spans="4:10" ht="12.75">
      <c r="D22" s="79" t="s">
        <v>23</v>
      </c>
      <c r="E22" s="71"/>
      <c r="F22" s="71"/>
      <c r="G22" s="71"/>
      <c r="H22" s="71"/>
      <c r="I22" s="71"/>
      <c r="J22" s="72"/>
    </row>
    <row r="23" spans="4:10" ht="12.75">
      <c r="D23" s="70"/>
      <c r="E23" s="71"/>
      <c r="F23" s="71"/>
      <c r="G23" s="71"/>
      <c r="H23" s="71"/>
      <c r="I23" s="71"/>
      <c r="J23" s="72"/>
    </row>
    <row r="24" spans="4:10" ht="12.75">
      <c r="D24" s="70"/>
      <c r="E24" s="73" t="s">
        <v>1</v>
      </c>
      <c r="F24" s="74" t="s">
        <v>2</v>
      </c>
      <c r="G24" s="71"/>
      <c r="H24" s="71"/>
      <c r="I24" s="71"/>
      <c r="J24" s="72"/>
    </row>
    <row r="25" spans="4:10" ht="12.75">
      <c r="D25" s="70"/>
      <c r="E25" s="73" t="s">
        <v>3</v>
      </c>
      <c r="F25" s="74" t="s">
        <v>4</v>
      </c>
      <c r="G25" s="71"/>
      <c r="H25" s="71"/>
      <c r="I25" s="71"/>
      <c r="J25" s="72"/>
    </row>
    <row r="26" spans="4:10" ht="12.75">
      <c r="D26" s="70"/>
      <c r="E26" s="73" t="s">
        <v>5</v>
      </c>
      <c r="F26" s="74" t="s">
        <v>104</v>
      </c>
      <c r="G26" s="71"/>
      <c r="H26" s="71"/>
      <c r="I26" s="71"/>
      <c r="J26" s="72"/>
    </row>
    <row r="27" spans="4:10" ht="12.75">
      <c r="D27" s="70"/>
      <c r="E27" s="73" t="s">
        <v>6</v>
      </c>
      <c r="F27" s="74" t="s">
        <v>105</v>
      </c>
      <c r="G27" s="71"/>
      <c r="H27" s="71"/>
      <c r="I27" s="71"/>
      <c r="J27" s="72"/>
    </row>
    <row r="28" spans="4:10" ht="12.75">
      <c r="D28" s="70"/>
      <c r="E28" s="73" t="s">
        <v>7</v>
      </c>
      <c r="F28" s="74" t="s">
        <v>8</v>
      </c>
      <c r="G28" s="71"/>
      <c r="H28" s="71"/>
      <c r="I28" s="71"/>
      <c r="J28" s="72"/>
    </row>
    <row r="29" spans="4:10" ht="12.75">
      <c r="D29" s="70"/>
      <c r="E29" s="73" t="s">
        <v>9</v>
      </c>
      <c r="F29" s="74" t="s">
        <v>109</v>
      </c>
      <c r="G29" s="71"/>
      <c r="H29" s="71"/>
      <c r="I29" s="71"/>
      <c r="J29" s="72"/>
    </row>
    <row r="30" spans="4:10" ht="12.75">
      <c r="D30" s="70"/>
      <c r="E30" s="73" t="s">
        <v>10</v>
      </c>
      <c r="F30" s="74" t="s">
        <v>110</v>
      </c>
      <c r="G30" s="71"/>
      <c r="H30" s="71"/>
      <c r="I30" s="71"/>
      <c r="J30" s="72"/>
    </row>
    <row r="31" spans="4:10" ht="12.75">
      <c r="D31" s="70"/>
      <c r="E31" s="73" t="s">
        <v>11</v>
      </c>
      <c r="F31" s="74" t="s">
        <v>12</v>
      </c>
      <c r="G31" s="71"/>
      <c r="H31" s="71"/>
      <c r="I31" s="71"/>
      <c r="J31" s="72"/>
    </row>
    <row r="32" spans="4:10" ht="12.75">
      <c r="D32" s="70"/>
      <c r="E32" s="73" t="s">
        <v>13</v>
      </c>
      <c r="F32" s="74" t="s">
        <v>14</v>
      </c>
      <c r="G32" s="71"/>
      <c r="H32" s="71"/>
      <c r="I32" s="71"/>
      <c r="J32" s="72"/>
    </row>
    <row r="33" spans="4:10" ht="12.75">
      <c r="D33" s="70"/>
      <c r="E33" s="73" t="s">
        <v>15</v>
      </c>
      <c r="F33" s="74" t="s">
        <v>106</v>
      </c>
      <c r="G33" s="71"/>
      <c r="H33" s="71"/>
      <c r="I33" s="71"/>
      <c r="J33" s="72"/>
    </row>
    <row r="34" spans="4:10" ht="12.75">
      <c r="D34" s="70"/>
      <c r="E34" s="73" t="s">
        <v>16</v>
      </c>
      <c r="F34" s="74" t="s">
        <v>17</v>
      </c>
      <c r="G34" s="71"/>
      <c r="H34" s="71"/>
      <c r="I34" s="71"/>
      <c r="J34" s="72"/>
    </row>
    <row r="35" spans="4:10" ht="12.75">
      <c r="D35" s="70"/>
      <c r="E35" s="73" t="s">
        <v>18</v>
      </c>
      <c r="F35" s="74" t="s">
        <v>19</v>
      </c>
      <c r="G35" s="71"/>
      <c r="H35" s="71"/>
      <c r="I35" s="71"/>
      <c r="J35" s="72"/>
    </row>
    <row r="36" spans="4:10" ht="12.75">
      <c r="D36" s="70"/>
      <c r="E36" s="73" t="s">
        <v>20</v>
      </c>
      <c r="F36" s="74" t="s">
        <v>21</v>
      </c>
      <c r="G36" s="71"/>
      <c r="H36" s="71"/>
      <c r="I36" s="71"/>
      <c r="J36" s="72"/>
    </row>
    <row r="37" spans="4:10" ht="12.75">
      <c r="D37" s="75"/>
      <c r="E37" s="76"/>
      <c r="F37" s="76"/>
      <c r="G37" s="76"/>
      <c r="H37" s="76"/>
      <c r="I37" s="76"/>
      <c r="J37" s="77"/>
    </row>
  </sheetData>
  <mergeCells count="3">
    <mergeCell ref="B1:C1"/>
    <mergeCell ref="F1:R1"/>
    <mergeCell ref="E20:I20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Possible Pollution Sources for Monitored Pennsylvania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ySplit="1" topLeftCell="BM2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9" width="12.28125" style="1" customWidth="1"/>
    <col min="10" max="10" width="12.28125" style="11" customWidth="1"/>
    <col min="11" max="16384" width="9.140625" style="1" customWidth="1"/>
  </cols>
  <sheetData>
    <row r="1" spans="1:10" ht="37.5" customHeight="1">
      <c r="A1" s="24" t="s">
        <v>45</v>
      </c>
      <c r="B1" s="24" t="s">
        <v>46</v>
      </c>
      <c r="C1" s="24" t="s">
        <v>47</v>
      </c>
      <c r="D1" s="24" t="s">
        <v>52</v>
      </c>
      <c r="E1" s="25" t="s">
        <v>73</v>
      </c>
      <c r="F1" s="25" t="s">
        <v>85</v>
      </c>
      <c r="G1" s="26" t="s">
        <v>74</v>
      </c>
      <c r="H1" s="24" t="s">
        <v>94</v>
      </c>
      <c r="I1" s="24" t="s">
        <v>95</v>
      </c>
      <c r="J1" s="3" t="s">
        <v>96</v>
      </c>
    </row>
    <row r="2" spans="1:10" s="41" customFormat="1" ht="12.75" customHeight="1">
      <c r="A2" s="30" t="s">
        <v>123</v>
      </c>
      <c r="B2" s="30" t="s">
        <v>124</v>
      </c>
      <c r="C2" s="30" t="s">
        <v>125</v>
      </c>
      <c r="D2" s="30" t="s">
        <v>102</v>
      </c>
      <c r="E2" s="46">
        <v>39608</v>
      </c>
      <c r="F2" s="46">
        <v>39609</v>
      </c>
      <c r="G2" s="30">
        <v>1</v>
      </c>
      <c r="H2" s="30" t="s">
        <v>101</v>
      </c>
      <c r="I2" s="30" t="s">
        <v>150</v>
      </c>
      <c r="J2" s="44" t="s">
        <v>100</v>
      </c>
    </row>
    <row r="3" spans="1:10" s="41" customFormat="1" ht="12.75" customHeight="1">
      <c r="A3" s="30" t="s">
        <v>123</v>
      </c>
      <c r="B3" s="30" t="s">
        <v>124</v>
      </c>
      <c r="C3" s="30" t="s">
        <v>125</v>
      </c>
      <c r="D3" s="30" t="s">
        <v>102</v>
      </c>
      <c r="E3" s="46">
        <v>39650</v>
      </c>
      <c r="F3" s="46">
        <v>39651</v>
      </c>
      <c r="G3" s="30">
        <v>1</v>
      </c>
      <c r="H3" s="30" t="s">
        <v>101</v>
      </c>
      <c r="I3" s="30" t="s">
        <v>150</v>
      </c>
      <c r="J3" s="44" t="s">
        <v>100</v>
      </c>
    </row>
    <row r="4" spans="1:10" s="41" customFormat="1" ht="12.75" customHeight="1">
      <c r="A4" s="30" t="s">
        <v>123</v>
      </c>
      <c r="B4" s="30" t="s">
        <v>124</v>
      </c>
      <c r="C4" s="30" t="s">
        <v>125</v>
      </c>
      <c r="D4" s="30" t="s">
        <v>102</v>
      </c>
      <c r="E4" s="46">
        <v>39653</v>
      </c>
      <c r="F4" s="46">
        <v>39654</v>
      </c>
      <c r="G4" s="30">
        <v>1</v>
      </c>
      <c r="H4" s="30" t="s">
        <v>101</v>
      </c>
      <c r="I4" s="30" t="s">
        <v>150</v>
      </c>
      <c r="J4" s="44" t="s">
        <v>100</v>
      </c>
    </row>
    <row r="5" spans="1:10" s="41" customFormat="1" ht="12.75" customHeight="1">
      <c r="A5" s="30" t="s">
        <v>123</v>
      </c>
      <c r="B5" s="30" t="s">
        <v>124</v>
      </c>
      <c r="C5" s="30" t="s">
        <v>125</v>
      </c>
      <c r="D5" s="30" t="s">
        <v>102</v>
      </c>
      <c r="E5" s="46">
        <v>39655</v>
      </c>
      <c r="F5" s="46">
        <v>39656</v>
      </c>
      <c r="G5" s="30">
        <v>1</v>
      </c>
      <c r="H5" s="30" t="s">
        <v>101</v>
      </c>
      <c r="I5" s="30" t="s">
        <v>150</v>
      </c>
      <c r="J5" s="44" t="s">
        <v>100</v>
      </c>
    </row>
    <row r="6" spans="1:10" s="41" customFormat="1" ht="12.75" customHeight="1">
      <c r="A6" s="30" t="s">
        <v>123</v>
      </c>
      <c r="B6" s="30" t="s">
        <v>124</v>
      </c>
      <c r="C6" s="30" t="s">
        <v>125</v>
      </c>
      <c r="D6" s="30" t="s">
        <v>102</v>
      </c>
      <c r="E6" s="46">
        <v>39660</v>
      </c>
      <c r="F6" s="46">
        <v>39661</v>
      </c>
      <c r="G6" s="30">
        <v>1</v>
      </c>
      <c r="H6" s="30" t="s">
        <v>101</v>
      </c>
      <c r="I6" s="30" t="s">
        <v>150</v>
      </c>
      <c r="J6" s="44" t="s">
        <v>100</v>
      </c>
    </row>
    <row r="7" spans="1:10" s="41" customFormat="1" ht="12.75" customHeight="1">
      <c r="A7" s="30" t="s">
        <v>123</v>
      </c>
      <c r="B7" s="30" t="s">
        <v>124</v>
      </c>
      <c r="C7" s="30" t="s">
        <v>125</v>
      </c>
      <c r="D7" s="30" t="s">
        <v>151</v>
      </c>
      <c r="E7" s="46">
        <v>39611</v>
      </c>
      <c r="F7" s="46">
        <v>39612</v>
      </c>
      <c r="G7" s="30">
        <v>1</v>
      </c>
      <c r="H7" s="30" t="s">
        <v>152</v>
      </c>
      <c r="I7" s="30" t="s">
        <v>153</v>
      </c>
      <c r="J7" s="44" t="s">
        <v>100</v>
      </c>
    </row>
    <row r="8" spans="1:10" s="41" customFormat="1" ht="12.75" customHeight="1">
      <c r="A8" s="30" t="s">
        <v>123</v>
      </c>
      <c r="B8" s="30" t="s">
        <v>124</v>
      </c>
      <c r="C8" s="30" t="s">
        <v>125</v>
      </c>
      <c r="D8" s="30" t="s">
        <v>151</v>
      </c>
      <c r="E8" s="46">
        <v>39646</v>
      </c>
      <c r="F8" s="46">
        <v>39647</v>
      </c>
      <c r="G8" s="30">
        <v>1</v>
      </c>
      <c r="H8" s="30" t="s">
        <v>152</v>
      </c>
      <c r="I8" s="30" t="s">
        <v>153</v>
      </c>
      <c r="J8" s="44" t="s">
        <v>100</v>
      </c>
    </row>
    <row r="9" spans="1:10" s="41" customFormat="1" ht="12.75" customHeight="1">
      <c r="A9" s="30" t="s">
        <v>123</v>
      </c>
      <c r="B9" s="30" t="s">
        <v>126</v>
      </c>
      <c r="C9" s="30" t="s">
        <v>127</v>
      </c>
      <c r="D9" s="30" t="s">
        <v>102</v>
      </c>
      <c r="E9" s="46">
        <v>39700</v>
      </c>
      <c r="F9" s="46">
        <v>39701</v>
      </c>
      <c r="G9" s="30">
        <v>1</v>
      </c>
      <c r="H9" s="30" t="s">
        <v>101</v>
      </c>
      <c r="I9" s="30" t="s">
        <v>150</v>
      </c>
      <c r="J9" s="44" t="s">
        <v>100</v>
      </c>
    </row>
    <row r="10" spans="1:10" s="41" customFormat="1" ht="12.75" customHeight="1">
      <c r="A10" s="30" t="s">
        <v>123</v>
      </c>
      <c r="B10" s="30" t="s">
        <v>126</v>
      </c>
      <c r="C10" s="30" t="s">
        <v>127</v>
      </c>
      <c r="D10" s="30" t="s">
        <v>102</v>
      </c>
      <c r="E10" s="46">
        <v>39644</v>
      </c>
      <c r="F10" s="46">
        <v>39645</v>
      </c>
      <c r="G10" s="30">
        <v>1</v>
      </c>
      <c r="H10" s="30" t="s">
        <v>101</v>
      </c>
      <c r="I10" s="30" t="s">
        <v>150</v>
      </c>
      <c r="J10" s="44" t="s">
        <v>100</v>
      </c>
    </row>
    <row r="11" spans="1:10" s="41" customFormat="1" ht="12.75" customHeight="1">
      <c r="A11" s="30" t="s">
        <v>123</v>
      </c>
      <c r="B11" s="30" t="s">
        <v>126</v>
      </c>
      <c r="C11" s="30" t="s">
        <v>127</v>
      </c>
      <c r="D11" s="30" t="s">
        <v>102</v>
      </c>
      <c r="E11" s="46">
        <v>39650</v>
      </c>
      <c r="F11" s="46">
        <v>39651</v>
      </c>
      <c r="G11" s="30">
        <v>1</v>
      </c>
      <c r="H11" s="30" t="s">
        <v>101</v>
      </c>
      <c r="I11" s="30" t="s">
        <v>150</v>
      </c>
      <c r="J11" s="44" t="s">
        <v>100</v>
      </c>
    </row>
    <row r="12" spans="1:10" s="41" customFormat="1" ht="12.75" customHeight="1">
      <c r="A12" s="30" t="s">
        <v>123</v>
      </c>
      <c r="B12" s="30" t="s">
        <v>126</v>
      </c>
      <c r="C12" s="30" t="s">
        <v>127</v>
      </c>
      <c r="D12" s="30" t="s">
        <v>151</v>
      </c>
      <c r="E12" s="46">
        <v>39611</v>
      </c>
      <c r="F12" s="46">
        <v>39612</v>
      </c>
      <c r="G12" s="30">
        <v>1</v>
      </c>
      <c r="H12" s="30" t="s">
        <v>152</v>
      </c>
      <c r="I12" s="30" t="s">
        <v>153</v>
      </c>
      <c r="J12" s="44" t="s">
        <v>100</v>
      </c>
    </row>
    <row r="13" spans="1:10" s="41" customFormat="1" ht="12.75" customHeight="1">
      <c r="A13" s="30" t="s">
        <v>123</v>
      </c>
      <c r="B13" s="30" t="s">
        <v>126</v>
      </c>
      <c r="C13" s="30" t="s">
        <v>127</v>
      </c>
      <c r="D13" s="30" t="s">
        <v>151</v>
      </c>
      <c r="E13" s="46">
        <v>39646</v>
      </c>
      <c r="F13" s="46">
        <v>39647</v>
      </c>
      <c r="G13" s="30">
        <v>1</v>
      </c>
      <c r="H13" s="30" t="s">
        <v>152</v>
      </c>
      <c r="I13" s="30" t="s">
        <v>153</v>
      </c>
      <c r="J13" s="44" t="s">
        <v>100</v>
      </c>
    </row>
    <row r="14" spans="1:10" s="41" customFormat="1" ht="12.75" customHeight="1">
      <c r="A14" s="30" t="s">
        <v>123</v>
      </c>
      <c r="B14" s="30" t="s">
        <v>126</v>
      </c>
      <c r="C14" s="30" t="s">
        <v>127</v>
      </c>
      <c r="D14" s="30" t="s">
        <v>151</v>
      </c>
      <c r="E14" s="46">
        <v>39653</v>
      </c>
      <c r="F14" s="46">
        <v>39654</v>
      </c>
      <c r="G14" s="30">
        <v>1</v>
      </c>
      <c r="H14" s="30" t="s">
        <v>152</v>
      </c>
      <c r="I14" s="30" t="s">
        <v>153</v>
      </c>
      <c r="J14" s="44" t="s">
        <v>100</v>
      </c>
    </row>
    <row r="15" spans="1:10" s="41" customFormat="1" ht="12.75" customHeight="1">
      <c r="A15" s="30" t="s">
        <v>123</v>
      </c>
      <c r="B15" s="30" t="s">
        <v>128</v>
      </c>
      <c r="C15" s="30" t="s">
        <v>129</v>
      </c>
      <c r="D15" s="30" t="s">
        <v>154</v>
      </c>
      <c r="E15" s="46">
        <v>39650</v>
      </c>
      <c r="F15" s="46">
        <v>39651</v>
      </c>
      <c r="G15" s="30">
        <v>1</v>
      </c>
      <c r="H15" s="30" t="s">
        <v>101</v>
      </c>
      <c r="I15" s="30" t="s">
        <v>150</v>
      </c>
      <c r="J15" s="44" t="s">
        <v>100</v>
      </c>
    </row>
    <row r="16" spans="1:10" s="41" customFormat="1" ht="12.75" customHeight="1">
      <c r="A16" s="30" t="s">
        <v>123</v>
      </c>
      <c r="B16" s="30" t="s">
        <v>128</v>
      </c>
      <c r="C16" s="30" t="s">
        <v>129</v>
      </c>
      <c r="D16" s="30" t="s">
        <v>154</v>
      </c>
      <c r="E16" s="46">
        <v>39660</v>
      </c>
      <c r="F16" s="46">
        <v>39661</v>
      </c>
      <c r="G16" s="30">
        <v>1</v>
      </c>
      <c r="H16" s="30" t="s">
        <v>101</v>
      </c>
      <c r="I16" s="30" t="s">
        <v>150</v>
      </c>
      <c r="J16" s="44" t="s">
        <v>100</v>
      </c>
    </row>
    <row r="17" spans="1:10" s="41" customFormat="1" ht="12.75" customHeight="1">
      <c r="A17" s="30" t="s">
        <v>123</v>
      </c>
      <c r="B17" s="30" t="s">
        <v>128</v>
      </c>
      <c r="C17" s="30" t="s">
        <v>129</v>
      </c>
      <c r="D17" s="30" t="s">
        <v>102</v>
      </c>
      <c r="E17" s="46">
        <v>39608</v>
      </c>
      <c r="F17" s="46">
        <v>39609</v>
      </c>
      <c r="G17" s="30">
        <v>1</v>
      </c>
      <c r="H17" s="30" t="s">
        <v>101</v>
      </c>
      <c r="I17" s="30" t="s">
        <v>150</v>
      </c>
      <c r="J17" s="44" t="s">
        <v>100</v>
      </c>
    </row>
    <row r="18" spans="1:10" s="41" customFormat="1" ht="12.75" customHeight="1">
      <c r="A18" s="30" t="s">
        <v>123</v>
      </c>
      <c r="B18" s="30" t="s">
        <v>128</v>
      </c>
      <c r="C18" s="30" t="s">
        <v>129</v>
      </c>
      <c r="D18" s="30" t="s">
        <v>102</v>
      </c>
      <c r="E18" s="46">
        <v>39644</v>
      </c>
      <c r="F18" s="46">
        <v>39645</v>
      </c>
      <c r="G18" s="30">
        <v>1</v>
      </c>
      <c r="H18" s="30" t="s">
        <v>101</v>
      </c>
      <c r="I18" s="30" t="s">
        <v>150</v>
      </c>
      <c r="J18" s="44" t="s">
        <v>100</v>
      </c>
    </row>
    <row r="19" spans="1:10" s="41" customFormat="1" ht="12.75" customHeight="1">
      <c r="A19" s="30" t="s">
        <v>123</v>
      </c>
      <c r="B19" s="30" t="s">
        <v>128</v>
      </c>
      <c r="C19" s="30" t="s">
        <v>129</v>
      </c>
      <c r="D19" s="30" t="s">
        <v>102</v>
      </c>
      <c r="E19" s="46">
        <v>39653</v>
      </c>
      <c r="F19" s="46">
        <v>39655</v>
      </c>
      <c r="G19" s="30">
        <v>2</v>
      </c>
      <c r="H19" s="30" t="s">
        <v>101</v>
      </c>
      <c r="I19" s="30" t="s">
        <v>150</v>
      </c>
      <c r="J19" s="44" t="s">
        <v>100</v>
      </c>
    </row>
    <row r="20" spans="1:10" s="41" customFormat="1" ht="12.75" customHeight="1">
      <c r="A20" s="30" t="s">
        <v>123</v>
      </c>
      <c r="B20" s="30" t="s">
        <v>128</v>
      </c>
      <c r="C20" s="30" t="s">
        <v>129</v>
      </c>
      <c r="D20" s="30" t="s">
        <v>151</v>
      </c>
      <c r="E20" s="46">
        <v>39611</v>
      </c>
      <c r="F20" s="46">
        <v>39612</v>
      </c>
      <c r="G20" s="30">
        <v>1</v>
      </c>
      <c r="H20" s="30" t="s">
        <v>152</v>
      </c>
      <c r="I20" s="30" t="s">
        <v>153</v>
      </c>
      <c r="J20" s="44" t="s">
        <v>100</v>
      </c>
    </row>
    <row r="21" spans="1:10" s="41" customFormat="1" ht="12.75" customHeight="1">
      <c r="A21" s="30" t="s">
        <v>123</v>
      </c>
      <c r="B21" s="30" t="s">
        <v>128</v>
      </c>
      <c r="C21" s="30" t="s">
        <v>129</v>
      </c>
      <c r="D21" s="30" t="s">
        <v>151</v>
      </c>
      <c r="E21" s="46">
        <v>39646</v>
      </c>
      <c r="F21" s="46">
        <v>39647</v>
      </c>
      <c r="G21" s="30">
        <v>1</v>
      </c>
      <c r="H21" s="30" t="s">
        <v>152</v>
      </c>
      <c r="I21" s="30" t="s">
        <v>153</v>
      </c>
      <c r="J21" s="44" t="s">
        <v>100</v>
      </c>
    </row>
    <row r="22" spans="1:10" s="41" customFormat="1" ht="12.75" customHeight="1">
      <c r="A22" s="30" t="s">
        <v>123</v>
      </c>
      <c r="B22" s="30" t="s">
        <v>130</v>
      </c>
      <c r="C22" s="30" t="s">
        <v>131</v>
      </c>
      <c r="D22" s="30" t="s">
        <v>102</v>
      </c>
      <c r="E22" s="46">
        <v>39608</v>
      </c>
      <c r="F22" s="46">
        <v>39609</v>
      </c>
      <c r="G22" s="30">
        <v>1</v>
      </c>
      <c r="H22" s="30" t="s">
        <v>101</v>
      </c>
      <c r="I22" s="30" t="s">
        <v>150</v>
      </c>
      <c r="J22" s="44" t="s">
        <v>100</v>
      </c>
    </row>
    <row r="23" spans="1:10" s="41" customFormat="1" ht="12.75" customHeight="1">
      <c r="A23" s="30" t="s">
        <v>123</v>
      </c>
      <c r="B23" s="30" t="s">
        <v>130</v>
      </c>
      <c r="C23" s="30" t="s">
        <v>131</v>
      </c>
      <c r="D23" s="30" t="s">
        <v>102</v>
      </c>
      <c r="E23" s="46">
        <v>39650</v>
      </c>
      <c r="F23" s="46">
        <v>39651</v>
      </c>
      <c r="G23" s="30">
        <v>1</v>
      </c>
      <c r="H23" s="30" t="s">
        <v>101</v>
      </c>
      <c r="I23" s="30" t="s">
        <v>150</v>
      </c>
      <c r="J23" s="44" t="s">
        <v>100</v>
      </c>
    </row>
    <row r="24" spans="1:10" s="41" customFormat="1" ht="12.75" customHeight="1">
      <c r="A24" s="30" t="s">
        <v>123</v>
      </c>
      <c r="B24" s="30" t="s">
        <v>130</v>
      </c>
      <c r="C24" s="30" t="s">
        <v>131</v>
      </c>
      <c r="D24" s="30" t="s">
        <v>102</v>
      </c>
      <c r="E24" s="46">
        <v>39660</v>
      </c>
      <c r="F24" s="46">
        <v>39661</v>
      </c>
      <c r="G24" s="30">
        <v>1</v>
      </c>
      <c r="H24" s="30" t="s">
        <v>101</v>
      </c>
      <c r="I24" s="30" t="s">
        <v>150</v>
      </c>
      <c r="J24" s="44" t="s">
        <v>100</v>
      </c>
    </row>
    <row r="25" spans="1:10" s="41" customFormat="1" ht="12.75" customHeight="1">
      <c r="A25" s="30" t="s">
        <v>123</v>
      </c>
      <c r="B25" s="30" t="s">
        <v>130</v>
      </c>
      <c r="C25" s="30" t="s">
        <v>131</v>
      </c>
      <c r="D25" s="30" t="s">
        <v>102</v>
      </c>
      <c r="E25" s="46">
        <v>39671</v>
      </c>
      <c r="F25" s="46">
        <v>39672</v>
      </c>
      <c r="G25" s="30">
        <v>1</v>
      </c>
      <c r="H25" s="30" t="s">
        <v>101</v>
      </c>
      <c r="I25" s="30" t="s">
        <v>150</v>
      </c>
      <c r="J25" s="44" t="s">
        <v>100</v>
      </c>
    </row>
    <row r="26" spans="1:10" s="41" customFormat="1" ht="12.75" customHeight="1">
      <c r="A26" s="30" t="s">
        <v>123</v>
      </c>
      <c r="B26" s="30" t="s">
        <v>130</v>
      </c>
      <c r="C26" s="30" t="s">
        <v>131</v>
      </c>
      <c r="D26" s="30" t="s">
        <v>151</v>
      </c>
      <c r="E26" s="46">
        <v>39611</v>
      </c>
      <c r="F26" s="46">
        <v>39612</v>
      </c>
      <c r="G26" s="30">
        <v>1</v>
      </c>
      <c r="H26" s="30" t="s">
        <v>152</v>
      </c>
      <c r="I26" s="30" t="s">
        <v>153</v>
      </c>
      <c r="J26" s="44" t="s">
        <v>100</v>
      </c>
    </row>
    <row r="27" spans="1:10" s="41" customFormat="1" ht="12.75" customHeight="1">
      <c r="A27" s="30" t="s">
        <v>123</v>
      </c>
      <c r="B27" s="30" t="s">
        <v>132</v>
      </c>
      <c r="C27" s="30" t="s">
        <v>133</v>
      </c>
      <c r="D27" s="30" t="s">
        <v>102</v>
      </c>
      <c r="E27" s="46">
        <v>39608</v>
      </c>
      <c r="F27" s="46">
        <v>39609</v>
      </c>
      <c r="G27" s="30">
        <v>1</v>
      </c>
      <c r="H27" s="30" t="s">
        <v>101</v>
      </c>
      <c r="I27" s="30" t="s">
        <v>150</v>
      </c>
      <c r="J27" s="44" t="s">
        <v>100</v>
      </c>
    </row>
    <row r="28" spans="1:10" s="41" customFormat="1" ht="12.75" customHeight="1">
      <c r="A28" s="30" t="s">
        <v>123</v>
      </c>
      <c r="B28" s="30" t="s">
        <v>132</v>
      </c>
      <c r="C28" s="30" t="s">
        <v>133</v>
      </c>
      <c r="D28" s="30" t="s">
        <v>102</v>
      </c>
      <c r="E28" s="46">
        <v>39650</v>
      </c>
      <c r="F28" s="46">
        <v>39651</v>
      </c>
      <c r="G28" s="30">
        <v>1</v>
      </c>
      <c r="H28" s="30" t="s">
        <v>101</v>
      </c>
      <c r="I28" s="30" t="s">
        <v>150</v>
      </c>
      <c r="J28" s="44" t="s">
        <v>100</v>
      </c>
    </row>
    <row r="29" spans="1:10" s="41" customFormat="1" ht="12.75" customHeight="1">
      <c r="A29" s="30" t="s">
        <v>123</v>
      </c>
      <c r="B29" s="30" t="s">
        <v>132</v>
      </c>
      <c r="C29" s="30" t="s">
        <v>133</v>
      </c>
      <c r="D29" s="30" t="s">
        <v>102</v>
      </c>
      <c r="E29" s="46">
        <v>39653</v>
      </c>
      <c r="F29" s="46">
        <v>39655</v>
      </c>
      <c r="G29" s="30">
        <v>2</v>
      </c>
      <c r="H29" s="30" t="s">
        <v>101</v>
      </c>
      <c r="I29" s="30" t="s">
        <v>150</v>
      </c>
      <c r="J29" s="44" t="s">
        <v>100</v>
      </c>
    </row>
    <row r="30" spans="1:10" s="41" customFormat="1" ht="12.75" customHeight="1">
      <c r="A30" s="30" t="s">
        <v>123</v>
      </c>
      <c r="B30" s="30" t="s">
        <v>132</v>
      </c>
      <c r="C30" s="30" t="s">
        <v>133</v>
      </c>
      <c r="D30" s="30" t="s">
        <v>102</v>
      </c>
      <c r="E30" s="46">
        <v>39671</v>
      </c>
      <c r="F30" s="46">
        <v>39672</v>
      </c>
      <c r="G30" s="30">
        <v>1</v>
      </c>
      <c r="H30" s="30" t="s">
        <v>101</v>
      </c>
      <c r="I30" s="30" t="s">
        <v>150</v>
      </c>
      <c r="J30" s="44" t="s">
        <v>100</v>
      </c>
    </row>
    <row r="31" spans="1:10" s="41" customFormat="1" ht="12.75" customHeight="1">
      <c r="A31" s="30" t="s">
        <v>123</v>
      </c>
      <c r="B31" s="30" t="s">
        <v>134</v>
      </c>
      <c r="C31" s="30" t="s">
        <v>135</v>
      </c>
      <c r="D31" s="30" t="s">
        <v>102</v>
      </c>
      <c r="E31" s="46">
        <v>39692</v>
      </c>
      <c r="F31" s="46">
        <v>39693</v>
      </c>
      <c r="G31" s="30">
        <v>1</v>
      </c>
      <c r="H31" s="30" t="s">
        <v>101</v>
      </c>
      <c r="I31" s="30" t="s">
        <v>150</v>
      </c>
      <c r="J31" s="44" t="s">
        <v>100</v>
      </c>
    </row>
    <row r="32" spans="1:10" s="41" customFormat="1" ht="12.75" customHeight="1">
      <c r="A32" s="30" t="s">
        <v>123</v>
      </c>
      <c r="B32" s="30" t="s">
        <v>136</v>
      </c>
      <c r="C32" s="30" t="s">
        <v>137</v>
      </c>
      <c r="D32" s="30" t="s">
        <v>102</v>
      </c>
      <c r="E32" s="46">
        <v>39650</v>
      </c>
      <c r="F32" s="46">
        <v>39651</v>
      </c>
      <c r="G32" s="30">
        <v>1</v>
      </c>
      <c r="H32" s="30" t="s">
        <v>101</v>
      </c>
      <c r="I32" s="30" t="s">
        <v>150</v>
      </c>
      <c r="J32" s="44" t="s">
        <v>100</v>
      </c>
    </row>
    <row r="33" spans="1:10" s="41" customFormat="1" ht="12.75" customHeight="1">
      <c r="A33" s="30" t="s">
        <v>123</v>
      </c>
      <c r="B33" s="30" t="s">
        <v>136</v>
      </c>
      <c r="C33" s="30" t="s">
        <v>137</v>
      </c>
      <c r="D33" s="30" t="s">
        <v>102</v>
      </c>
      <c r="E33" s="46">
        <v>39653</v>
      </c>
      <c r="F33" s="46">
        <v>39655</v>
      </c>
      <c r="G33" s="30">
        <v>2</v>
      </c>
      <c r="H33" s="30" t="s">
        <v>101</v>
      </c>
      <c r="I33" s="30" t="s">
        <v>150</v>
      </c>
      <c r="J33" s="44" t="s">
        <v>100</v>
      </c>
    </row>
    <row r="34" spans="1:10" s="41" customFormat="1" ht="12.75" customHeight="1">
      <c r="A34" s="30" t="s">
        <v>123</v>
      </c>
      <c r="B34" s="30" t="s">
        <v>140</v>
      </c>
      <c r="C34" s="30" t="s">
        <v>141</v>
      </c>
      <c r="D34" s="30" t="s">
        <v>102</v>
      </c>
      <c r="E34" s="46">
        <v>39608</v>
      </c>
      <c r="F34" s="46">
        <v>39609</v>
      </c>
      <c r="G34" s="30">
        <v>1</v>
      </c>
      <c r="H34" s="30" t="s">
        <v>101</v>
      </c>
      <c r="I34" s="30" t="s">
        <v>150</v>
      </c>
      <c r="J34" s="44" t="s">
        <v>100</v>
      </c>
    </row>
    <row r="35" spans="1:10" s="41" customFormat="1" ht="12.75" customHeight="1">
      <c r="A35" s="30" t="s">
        <v>123</v>
      </c>
      <c r="B35" s="30" t="s">
        <v>142</v>
      </c>
      <c r="C35" s="30" t="s">
        <v>143</v>
      </c>
      <c r="D35" s="30" t="s">
        <v>102</v>
      </c>
      <c r="E35" s="46">
        <v>39608</v>
      </c>
      <c r="F35" s="46">
        <v>39609</v>
      </c>
      <c r="G35" s="30">
        <v>1</v>
      </c>
      <c r="H35" s="30" t="s">
        <v>101</v>
      </c>
      <c r="I35" s="30" t="s">
        <v>150</v>
      </c>
      <c r="J35" s="44" t="s">
        <v>100</v>
      </c>
    </row>
    <row r="36" spans="1:10" s="41" customFormat="1" ht="12.75" customHeight="1">
      <c r="A36" s="30" t="s">
        <v>123</v>
      </c>
      <c r="B36" s="30" t="s">
        <v>142</v>
      </c>
      <c r="C36" s="30" t="s">
        <v>143</v>
      </c>
      <c r="D36" s="30" t="s">
        <v>102</v>
      </c>
      <c r="E36" s="46">
        <v>39650</v>
      </c>
      <c r="F36" s="46">
        <v>39651</v>
      </c>
      <c r="G36" s="30">
        <v>1</v>
      </c>
      <c r="H36" s="30" t="s">
        <v>101</v>
      </c>
      <c r="I36" s="30" t="s">
        <v>150</v>
      </c>
      <c r="J36" s="44" t="s">
        <v>100</v>
      </c>
    </row>
    <row r="37" spans="1:10" s="41" customFormat="1" ht="12.75" customHeight="1">
      <c r="A37" s="30" t="s">
        <v>123</v>
      </c>
      <c r="B37" s="30" t="s">
        <v>142</v>
      </c>
      <c r="C37" s="30" t="s">
        <v>143</v>
      </c>
      <c r="D37" s="30" t="s">
        <v>102</v>
      </c>
      <c r="E37" s="46">
        <v>39653</v>
      </c>
      <c r="F37" s="46">
        <v>39655</v>
      </c>
      <c r="G37" s="30">
        <v>2</v>
      </c>
      <c r="H37" s="30" t="s">
        <v>101</v>
      </c>
      <c r="I37" s="30" t="s">
        <v>150</v>
      </c>
      <c r="J37" s="44" t="s">
        <v>100</v>
      </c>
    </row>
    <row r="38" spans="1:10" s="41" customFormat="1" ht="12.75" customHeight="1">
      <c r="A38" s="30" t="s">
        <v>123</v>
      </c>
      <c r="B38" s="30" t="s">
        <v>144</v>
      </c>
      <c r="C38" s="30" t="s">
        <v>145</v>
      </c>
      <c r="D38" s="30" t="s">
        <v>102</v>
      </c>
      <c r="E38" s="46">
        <v>39638</v>
      </c>
      <c r="F38" s="46">
        <v>39641</v>
      </c>
      <c r="G38" s="30">
        <v>3</v>
      </c>
      <c r="H38" s="30" t="s">
        <v>101</v>
      </c>
      <c r="I38" s="30" t="s">
        <v>150</v>
      </c>
      <c r="J38" s="44" t="s">
        <v>100</v>
      </c>
    </row>
    <row r="39" spans="1:10" s="41" customFormat="1" ht="12.75" customHeight="1">
      <c r="A39" s="33" t="s">
        <v>123</v>
      </c>
      <c r="B39" s="33" t="s">
        <v>146</v>
      </c>
      <c r="C39" s="33" t="s">
        <v>147</v>
      </c>
      <c r="D39" s="33" t="s">
        <v>102</v>
      </c>
      <c r="E39" s="92">
        <v>39608</v>
      </c>
      <c r="F39" s="92">
        <v>39609</v>
      </c>
      <c r="G39" s="33">
        <v>1</v>
      </c>
      <c r="H39" s="33" t="s">
        <v>101</v>
      </c>
      <c r="I39" s="33" t="s">
        <v>150</v>
      </c>
      <c r="J39" s="96" t="s">
        <v>100</v>
      </c>
    </row>
    <row r="40" spans="1:10" ht="12.75" customHeight="1">
      <c r="A40" s="30"/>
      <c r="B40" s="56">
        <f>SUM(IF(FREQUENCY(MATCH(B2:B39,B2:B39,0),MATCH(B2:B39,B2:B39,0))&gt;0,1))</f>
        <v>11</v>
      </c>
      <c r="C40" s="31"/>
      <c r="D40" s="31">
        <f>COUNTA(D2:D39)</f>
        <v>38</v>
      </c>
      <c r="E40" s="31"/>
      <c r="F40" s="31"/>
      <c r="G40" s="36">
        <f>SUM(G2:G39)</f>
        <v>44</v>
      </c>
      <c r="H40" s="30"/>
      <c r="I40" s="30"/>
      <c r="J40" s="44"/>
    </row>
    <row r="41" spans="1:10" ht="12.75" customHeight="1">
      <c r="A41" s="30"/>
      <c r="B41" s="30"/>
      <c r="C41" s="30"/>
      <c r="D41" s="30"/>
      <c r="E41" s="30"/>
      <c r="F41" s="30"/>
      <c r="G41" s="30"/>
      <c r="H41" s="30"/>
      <c r="I41" s="30"/>
      <c r="J41" s="44"/>
    </row>
    <row r="42" spans="1:10" ht="12.75" customHeight="1">
      <c r="A42" s="31" t="s">
        <v>107</v>
      </c>
      <c r="B42" s="42">
        <f>B40</f>
        <v>11</v>
      </c>
      <c r="C42" s="42"/>
      <c r="D42" s="42">
        <f>D40</f>
        <v>38</v>
      </c>
      <c r="E42" s="30"/>
      <c r="F42" s="30"/>
      <c r="G42" s="42">
        <f>G40</f>
        <v>44</v>
      </c>
      <c r="H42" s="30"/>
      <c r="I42" s="30"/>
      <c r="J42" s="44"/>
    </row>
    <row r="43" ht="12.75" customHeight="1"/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Pennsylvania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1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32" customWidth="1"/>
    <col min="4" max="5" width="9.140625" style="7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08" t="s">
        <v>87</v>
      </c>
      <c r="C1" s="109"/>
      <c r="D1" s="109"/>
      <c r="E1" s="109"/>
      <c r="F1" s="29"/>
      <c r="G1" s="106" t="s">
        <v>86</v>
      </c>
      <c r="H1" s="107"/>
      <c r="I1" s="107"/>
      <c r="J1" s="107"/>
      <c r="K1" s="107"/>
    </row>
    <row r="2" spans="1:147" s="9" customFormat="1" ht="50.25" customHeight="1">
      <c r="A2" s="19" t="s">
        <v>54</v>
      </c>
      <c r="B2" s="3" t="s">
        <v>55</v>
      </c>
      <c r="C2" s="3" t="s">
        <v>44</v>
      </c>
      <c r="D2" s="3" t="s">
        <v>35</v>
      </c>
      <c r="E2" s="3" t="s">
        <v>68</v>
      </c>
      <c r="F2" s="29"/>
      <c r="G2" s="3" t="s">
        <v>36</v>
      </c>
      <c r="H2" s="3" t="s">
        <v>37</v>
      </c>
      <c r="I2" s="3" t="s">
        <v>38</v>
      </c>
      <c r="J2" s="3" t="s">
        <v>39</v>
      </c>
      <c r="K2" s="3" t="s">
        <v>40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ht="12.75" customHeight="1">
      <c r="A3" s="30" t="s">
        <v>123</v>
      </c>
      <c r="B3" s="30" t="s">
        <v>124</v>
      </c>
      <c r="C3" s="30" t="s">
        <v>125</v>
      </c>
      <c r="D3" s="34">
        <v>7</v>
      </c>
      <c r="E3" s="34">
        <v>7</v>
      </c>
      <c r="F3" s="34"/>
      <c r="G3" s="34">
        <v>7</v>
      </c>
      <c r="H3" s="34"/>
      <c r="I3" s="34"/>
      <c r="J3" s="34"/>
      <c r="K3" s="34"/>
    </row>
    <row r="4" spans="1:11" ht="12.75" customHeight="1">
      <c r="A4" s="30" t="s">
        <v>123</v>
      </c>
      <c r="B4" s="30" t="s">
        <v>126</v>
      </c>
      <c r="C4" s="30" t="s">
        <v>127</v>
      </c>
      <c r="D4" s="34">
        <v>6</v>
      </c>
      <c r="E4" s="34">
        <v>6</v>
      </c>
      <c r="F4" s="34"/>
      <c r="G4" s="34">
        <v>6</v>
      </c>
      <c r="H4" s="34"/>
      <c r="I4" s="34"/>
      <c r="J4" s="34"/>
      <c r="K4" s="34"/>
    </row>
    <row r="5" spans="1:11" ht="12.75" customHeight="1">
      <c r="A5" s="30" t="s">
        <v>123</v>
      </c>
      <c r="B5" s="30" t="s">
        <v>128</v>
      </c>
      <c r="C5" s="30" t="s">
        <v>129</v>
      </c>
      <c r="D5" s="34">
        <v>7</v>
      </c>
      <c r="E5" s="34">
        <v>8</v>
      </c>
      <c r="F5" s="34"/>
      <c r="G5" s="34">
        <v>6</v>
      </c>
      <c r="H5" s="34">
        <v>1</v>
      </c>
      <c r="I5" s="34"/>
      <c r="J5" s="34"/>
      <c r="K5" s="34"/>
    </row>
    <row r="6" spans="1:11" ht="12.75" customHeight="1">
      <c r="A6" s="30" t="s">
        <v>123</v>
      </c>
      <c r="B6" s="30" t="s">
        <v>130</v>
      </c>
      <c r="C6" s="30" t="s">
        <v>131</v>
      </c>
      <c r="D6" s="34">
        <v>5</v>
      </c>
      <c r="E6" s="34">
        <v>5</v>
      </c>
      <c r="F6" s="34"/>
      <c r="G6" s="34">
        <v>5</v>
      </c>
      <c r="H6" s="34"/>
      <c r="I6" s="34"/>
      <c r="J6" s="34"/>
      <c r="K6" s="34"/>
    </row>
    <row r="7" spans="1:11" ht="12.75" customHeight="1">
      <c r="A7" s="30" t="s">
        <v>123</v>
      </c>
      <c r="B7" s="30" t="s">
        <v>132</v>
      </c>
      <c r="C7" s="30" t="s">
        <v>133</v>
      </c>
      <c r="D7" s="34">
        <v>4</v>
      </c>
      <c r="E7" s="34">
        <v>5</v>
      </c>
      <c r="F7" s="34"/>
      <c r="G7" s="34">
        <v>3</v>
      </c>
      <c r="H7" s="34">
        <v>1</v>
      </c>
      <c r="I7" s="34"/>
      <c r="J7" s="34"/>
      <c r="K7" s="34"/>
    </row>
    <row r="8" spans="1:11" ht="12.75" customHeight="1">
      <c r="A8" s="30" t="s">
        <v>123</v>
      </c>
      <c r="B8" s="30" t="s">
        <v>134</v>
      </c>
      <c r="C8" s="30" t="s">
        <v>135</v>
      </c>
      <c r="D8" s="34">
        <v>1</v>
      </c>
      <c r="E8" s="34">
        <v>1</v>
      </c>
      <c r="F8" s="34"/>
      <c r="G8" s="34">
        <v>1</v>
      </c>
      <c r="H8" s="34"/>
      <c r="I8" s="34"/>
      <c r="J8" s="34"/>
      <c r="K8" s="34"/>
    </row>
    <row r="9" spans="1:11" ht="12.75" customHeight="1">
      <c r="A9" s="30" t="s">
        <v>123</v>
      </c>
      <c r="B9" s="30" t="s">
        <v>136</v>
      </c>
      <c r="C9" s="30" t="s">
        <v>137</v>
      </c>
      <c r="D9" s="34">
        <v>2</v>
      </c>
      <c r="E9" s="34">
        <v>3</v>
      </c>
      <c r="F9" s="34"/>
      <c r="G9" s="34">
        <v>1</v>
      </c>
      <c r="H9" s="34">
        <v>1</v>
      </c>
      <c r="I9" s="34"/>
      <c r="J9" s="34"/>
      <c r="K9" s="34"/>
    </row>
    <row r="10" spans="1:11" ht="12.75" customHeight="1">
      <c r="A10" s="30" t="s">
        <v>123</v>
      </c>
      <c r="B10" s="30" t="s">
        <v>140</v>
      </c>
      <c r="C10" s="30" t="s">
        <v>141</v>
      </c>
      <c r="D10" s="34">
        <v>1</v>
      </c>
      <c r="E10" s="34">
        <v>1</v>
      </c>
      <c r="F10" s="34"/>
      <c r="G10" s="34">
        <v>1</v>
      </c>
      <c r="H10" s="34"/>
      <c r="I10" s="34"/>
      <c r="J10" s="34"/>
      <c r="K10" s="34"/>
    </row>
    <row r="11" spans="1:11" ht="12.75" customHeight="1">
      <c r="A11" s="30" t="s">
        <v>123</v>
      </c>
      <c r="B11" s="30" t="s">
        <v>142</v>
      </c>
      <c r="C11" s="30" t="s">
        <v>143</v>
      </c>
      <c r="D11" s="34">
        <v>3</v>
      </c>
      <c r="E11" s="34">
        <v>4</v>
      </c>
      <c r="F11" s="34"/>
      <c r="G11" s="34">
        <v>2</v>
      </c>
      <c r="H11" s="34">
        <v>1</v>
      </c>
      <c r="I11" s="34"/>
      <c r="J11" s="34"/>
      <c r="K11" s="34"/>
    </row>
    <row r="12" spans="1:11" ht="12.75" customHeight="1">
      <c r="A12" s="30" t="s">
        <v>123</v>
      </c>
      <c r="B12" s="30" t="s">
        <v>144</v>
      </c>
      <c r="C12" s="30" t="s">
        <v>145</v>
      </c>
      <c r="D12" s="34">
        <v>1</v>
      </c>
      <c r="E12" s="34">
        <v>3</v>
      </c>
      <c r="F12" s="34"/>
      <c r="G12" s="34"/>
      <c r="H12" s="34"/>
      <c r="I12" s="34">
        <v>1</v>
      </c>
      <c r="J12" s="34"/>
      <c r="K12" s="34"/>
    </row>
    <row r="13" spans="1:11" ht="12.75" customHeight="1">
      <c r="A13" s="33" t="s">
        <v>123</v>
      </c>
      <c r="B13" s="33" t="s">
        <v>146</v>
      </c>
      <c r="C13" s="33" t="s">
        <v>147</v>
      </c>
      <c r="D13" s="47">
        <v>1</v>
      </c>
      <c r="E13" s="47">
        <v>1</v>
      </c>
      <c r="F13" s="47"/>
      <c r="G13" s="47">
        <v>1</v>
      </c>
      <c r="H13" s="47"/>
      <c r="I13" s="47"/>
      <c r="J13" s="47"/>
      <c r="K13" s="47"/>
    </row>
    <row r="14" spans="1:11" ht="12.75" customHeight="1">
      <c r="A14" s="30"/>
      <c r="B14" s="31">
        <f>COUNTA(B3:B13)</f>
        <v>11</v>
      </c>
      <c r="C14" s="31"/>
      <c r="D14" s="31">
        <f>SUM(D3:D13)</f>
        <v>38</v>
      </c>
      <c r="E14" s="31">
        <f>SUM(E3:E13)</f>
        <v>44</v>
      </c>
      <c r="F14" s="34"/>
      <c r="G14" s="31">
        <f>SUM(G3:G13)</f>
        <v>33</v>
      </c>
      <c r="H14" s="31">
        <f>SUM(H3:H13)</f>
        <v>4</v>
      </c>
      <c r="I14" s="31">
        <f>SUM(I3:I13)</f>
        <v>1</v>
      </c>
      <c r="J14" s="31">
        <f>SUM(J3:J13)</f>
        <v>0</v>
      </c>
      <c r="K14" s="31">
        <f>SUM(K3:K13)</f>
        <v>0</v>
      </c>
    </row>
    <row r="15" spans="1:11" ht="12.75" customHeight="1">
      <c r="A15" s="30"/>
      <c r="B15" s="30"/>
      <c r="C15" s="30"/>
      <c r="D15" s="34"/>
      <c r="E15" s="34"/>
      <c r="F15" s="34"/>
      <c r="G15" s="34"/>
      <c r="H15" s="34"/>
      <c r="I15" s="34"/>
      <c r="J15" s="34"/>
      <c r="K15" s="34"/>
    </row>
    <row r="16" spans="1:11" ht="12.75" customHeight="1">
      <c r="A16" s="31" t="s">
        <v>107</v>
      </c>
      <c r="B16" s="42">
        <f>B14</f>
        <v>11</v>
      </c>
      <c r="C16" s="35"/>
      <c r="D16" s="42">
        <f>D14</f>
        <v>38</v>
      </c>
      <c r="E16" s="42">
        <f>E14</f>
        <v>44</v>
      </c>
      <c r="F16" s="34"/>
      <c r="G16" s="42">
        <f>G14</f>
        <v>33</v>
      </c>
      <c r="H16" s="42">
        <f>H14</f>
        <v>4</v>
      </c>
      <c r="I16" s="42">
        <f>I14</f>
        <v>1</v>
      </c>
      <c r="J16" s="42">
        <f>J14</f>
        <v>0</v>
      </c>
      <c r="K16" s="42">
        <f>K14</f>
        <v>0</v>
      </c>
    </row>
  </sheetData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2008 Swimming Season
Pennsylvania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3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3" customFormat="1" ht="9" customHeight="1">
      <c r="B1" s="111" t="s">
        <v>88</v>
      </c>
      <c r="C1" s="111"/>
      <c r="D1" s="45"/>
      <c r="E1" s="50"/>
      <c r="F1" s="45"/>
      <c r="G1" s="110" t="s">
        <v>93</v>
      </c>
      <c r="H1" s="110"/>
      <c r="I1" s="110"/>
      <c r="J1" s="45"/>
      <c r="K1" s="111" t="s">
        <v>103</v>
      </c>
      <c r="L1" s="111"/>
    </row>
    <row r="2" spans="1:12" s="48" customFormat="1" ht="48.75" customHeight="1">
      <c r="A2" s="3" t="s">
        <v>54</v>
      </c>
      <c r="B2" s="3" t="s">
        <v>55</v>
      </c>
      <c r="C2" s="3" t="s">
        <v>44</v>
      </c>
      <c r="D2" s="3"/>
      <c r="E2" s="51" t="s">
        <v>92</v>
      </c>
      <c r="F2" s="3"/>
      <c r="G2" s="3" t="s">
        <v>89</v>
      </c>
      <c r="H2" s="3" t="s">
        <v>56</v>
      </c>
      <c r="I2" s="3" t="s">
        <v>57</v>
      </c>
      <c r="J2" s="3"/>
      <c r="K2" s="3" t="s">
        <v>58</v>
      </c>
      <c r="L2" s="3" t="s">
        <v>59</v>
      </c>
    </row>
    <row r="3" spans="1:12" ht="12.75">
      <c r="A3" s="30" t="s">
        <v>123</v>
      </c>
      <c r="B3" s="30" t="s">
        <v>124</v>
      </c>
      <c r="C3" s="30" t="s">
        <v>125</v>
      </c>
      <c r="E3" s="30">
        <v>99</v>
      </c>
      <c r="G3" s="93" t="s">
        <v>97</v>
      </c>
      <c r="H3" s="34">
        <v>7</v>
      </c>
      <c r="I3" s="57">
        <f aca="true" t="shared" si="0" ref="I3:I14">H3/E3</f>
        <v>0.0707070707070707</v>
      </c>
      <c r="J3" s="45"/>
      <c r="K3" s="58">
        <f aca="true" t="shared" si="1" ref="K3:K14">E3-H3</f>
        <v>92</v>
      </c>
      <c r="L3" s="57">
        <f aca="true" t="shared" si="2" ref="L3:L14">K3/E3</f>
        <v>0.9292929292929293</v>
      </c>
    </row>
    <row r="4" spans="1:12" ht="12.75">
      <c r="A4" s="30" t="s">
        <v>123</v>
      </c>
      <c r="B4" s="30" t="s">
        <v>126</v>
      </c>
      <c r="C4" s="30" t="s">
        <v>127</v>
      </c>
      <c r="D4" s="35"/>
      <c r="E4" s="30">
        <v>99</v>
      </c>
      <c r="F4" s="35"/>
      <c r="G4" s="93" t="s">
        <v>97</v>
      </c>
      <c r="H4" s="34">
        <v>6</v>
      </c>
      <c r="I4" s="57">
        <f t="shared" si="0"/>
        <v>0.06060606060606061</v>
      </c>
      <c r="J4" s="45"/>
      <c r="K4" s="58">
        <f t="shared" si="1"/>
        <v>93</v>
      </c>
      <c r="L4" s="57">
        <f t="shared" si="2"/>
        <v>0.9393939393939394</v>
      </c>
    </row>
    <row r="5" spans="1:12" ht="12.75">
      <c r="A5" s="30" t="s">
        <v>123</v>
      </c>
      <c r="B5" s="30" t="s">
        <v>128</v>
      </c>
      <c r="C5" s="30" t="s">
        <v>129</v>
      </c>
      <c r="D5" s="35"/>
      <c r="E5" s="30">
        <v>99</v>
      </c>
      <c r="F5" s="35"/>
      <c r="G5" s="93" t="s">
        <v>97</v>
      </c>
      <c r="H5" s="34">
        <v>8</v>
      </c>
      <c r="I5" s="57">
        <f t="shared" si="0"/>
        <v>0.08080808080808081</v>
      </c>
      <c r="J5" s="45"/>
      <c r="K5" s="58">
        <f t="shared" si="1"/>
        <v>91</v>
      </c>
      <c r="L5" s="57">
        <f t="shared" si="2"/>
        <v>0.9191919191919192</v>
      </c>
    </row>
    <row r="6" spans="1:12" ht="12.75">
      <c r="A6" s="30" t="s">
        <v>123</v>
      </c>
      <c r="B6" s="30" t="s">
        <v>130</v>
      </c>
      <c r="C6" s="30" t="s">
        <v>131</v>
      </c>
      <c r="D6" s="35"/>
      <c r="E6" s="30">
        <v>99</v>
      </c>
      <c r="F6" s="35"/>
      <c r="G6" s="93" t="s">
        <v>97</v>
      </c>
      <c r="H6" s="34">
        <v>5</v>
      </c>
      <c r="I6" s="57">
        <f t="shared" si="0"/>
        <v>0.050505050505050504</v>
      </c>
      <c r="J6" s="45"/>
      <c r="K6" s="58">
        <f t="shared" si="1"/>
        <v>94</v>
      </c>
      <c r="L6" s="57">
        <f t="shared" si="2"/>
        <v>0.9494949494949495</v>
      </c>
    </row>
    <row r="7" spans="1:12" ht="12.75">
      <c r="A7" s="30" t="s">
        <v>123</v>
      </c>
      <c r="B7" s="30" t="s">
        <v>132</v>
      </c>
      <c r="C7" s="30" t="s">
        <v>133</v>
      </c>
      <c r="E7" s="30">
        <v>99</v>
      </c>
      <c r="G7" s="93" t="s">
        <v>97</v>
      </c>
      <c r="H7" s="34">
        <v>5</v>
      </c>
      <c r="I7" s="57">
        <f t="shared" si="0"/>
        <v>0.050505050505050504</v>
      </c>
      <c r="J7" s="45"/>
      <c r="K7" s="58">
        <f t="shared" si="1"/>
        <v>94</v>
      </c>
      <c r="L7" s="57">
        <f t="shared" si="2"/>
        <v>0.9494949494949495</v>
      </c>
    </row>
    <row r="8" spans="1:12" ht="12.75">
      <c r="A8" s="30" t="s">
        <v>123</v>
      </c>
      <c r="B8" s="30" t="s">
        <v>134</v>
      </c>
      <c r="C8" s="30" t="s">
        <v>135</v>
      </c>
      <c r="D8" s="35"/>
      <c r="E8" s="30">
        <v>99</v>
      </c>
      <c r="F8" s="35"/>
      <c r="G8" s="93" t="s">
        <v>97</v>
      </c>
      <c r="H8" s="34">
        <v>1</v>
      </c>
      <c r="I8" s="57">
        <f t="shared" si="0"/>
        <v>0.010101010101010102</v>
      </c>
      <c r="J8" s="45"/>
      <c r="K8" s="58">
        <f t="shared" si="1"/>
        <v>98</v>
      </c>
      <c r="L8" s="57">
        <f t="shared" si="2"/>
        <v>0.98989898989899</v>
      </c>
    </row>
    <row r="9" spans="1:12" ht="12.75">
      <c r="A9" s="30" t="s">
        <v>123</v>
      </c>
      <c r="B9" s="30" t="s">
        <v>136</v>
      </c>
      <c r="C9" s="30" t="s">
        <v>137</v>
      </c>
      <c r="D9" s="35"/>
      <c r="E9" s="30">
        <v>99</v>
      </c>
      <c r="F9" s="35"/>
      <c r="G9" s="93" t="s">
        <v>97</v>
      </c>
      <c r="H9" s="34">
        <v>3</v>
      </c>
      <c r="I9" s="57">
        <f t="shared" si="0"/>
        <v>0.030303030303030304</v>
      </c>
      <c r="J9" s="45"/>
      <c r="K9" s="58">
        <f t="shared" si="1"/>
        <v>96</v>
      </c>
      <c r="L9" s="57">
        <f t="shared" si="2"/>
        <v>0.9696969696969697</v>
      </c>
    </row>
    <row r="10" spans="1:12" ht="12.75">
      <c r="A10" s="30" t="s">
        <v>123</v>
      </c>
      <c r="B10" s="30" t="s">
        <v>138</v>
      </c>
      <c r="C10" s="30" t="s">
        <v>139</v>
      </c>
      <c r="D10" s="35"/>
      <c r="E10" s="30">
        <v>99</v>
      </c>
      <c r="F10" s="35"/>
      <c r="G10" s="34"/>
      <c r="H10" s="34"/>
      <c r="I10" s="57">
        <f t="shared" si="0"/>
        <v>0</v>
      </c>
      <c r="J10" s="45"/>
      <c r="K10" s="58">
        <f t="shared" si="1"/>
        <v>99</v>
      </c>
      <c r="L10" s="57">
        <f t="shared" si="2"/>
        <v>1</v>
      </c>
    </row>
    <row r="11" spans="1:12" ht="12.75">
      <c r="A11" s="30" t="s">
        <v>123</v>
      </c>
      <c r="B11" s="30" t="s">
        <v>140</v>
      </c>
      <c r="C11" s="30" t="s">
        <v>141</v>
      </c>
      <c r="D11" s="35"/>
      <c r="E11" s="30">
        <v>99</v>
      </c>
      <c r="F11" s="35"/>
      <c r="G11" s="93" t="s">
        <v>97</v>
      </c>
      <c r="H11" s="34">
        <v>1</v>
      </c>
      <c r="I11" s="57">
        <f t="shared" si="0"/>
        <v>0.010101010101010102</v>
      </c>
      <c r="J11" s="45"/>
      <c r="K11" s="58">
        <f t="shared" si="1"/>
        <v>98</v>
      </c>
      <c r="L11" s="57">
        <f t="shared" si="2"/>
        <v>0.98989898989899</v>
      </c>
    </row>
    <row r="12" spans="1:12" ht="12.75">
      <c r="A12" s="30" t="s">
        <v>123</v>
      </c>
      <c r="B12" s="30" t="s">
        <v>142</v>
      </c>
      <c r="C12" s="30" t="s">
        <v>143</v>
      </c>
      <c r="D12" s="35"/>
      <c r="E12" s="30">
        <v>99</v>
      </c>
      <c r="F12" s="35"/>
      <c r="G12" s="93" t="s">
        <v>97</v>
      </c>
      <c r="H12" s="34">
        <v>4</v>
      </c>
      <c r="I12" s="57">
        <f t="shared" si="0"/>
        <v>0.04040404040404041</v>
      </c>
      <c r="J12" s="45"/>
      <c r="K12" s="58">
        <f t="shared" si="1"/>
        <v>95</v>
      </c>
      <c r="L12" s="57">
        <f t="shared" si="2"/>
        <v>0.9595959595959596</v>
      </c>
    </row>
    <row r="13" spans="1:12" ht="12.75">
      <c r="A13" s="30" t="s">
        <v>123</v>
      </c>
      <c r="B13" s="30" t="s">
        <v>144</v>
      </c>
      <c r="C13" s="30" t="s">
        <v>145</v>
      </c>
      <c r="D13" s="35"/>
      <c r="E13" s="30">
        <v>99</v>
      </c>
      <c r="F13" s="35"/>
      <c r="G13" s="93" t="s">
        <v>97</v>
      </c>
      <c r="H13" s="34">
        <v>3</v>
      </c>
      <c r="I13" s="57">
        <f t="shared" si="0"/>
        <v>0.030303030303030304</v>
      </c>
      <c r="J13" s="45"/>
      <c r="K13" s="58">
        <f t="shared" si="1"/>
        <v>96</v>
      </c>
      <c r="L13" s="57">
        <f t="shared" si="2"/>
        <v>0.9696969696969697</v>
      </c>
    </row>
    <row r="14" spans="1:12" ht="12.75">
      <c r="A14" s="33" t="s">
        <v>123</v>
      </c>
      <c r="B14" s="33" t="s">
        <v>146</v>
      </c>
      <c r="C14" s="33" t="s">
        <v>147</v>
      </c>
      <c r="D14" s="94"/>
      <c r="E14" s="33">
        <v>99</v>
      </c>
      <c r="F14" s="94"/>
      <c r="G14" s="95" t="s">
        <v>97</v>
      </c>
      <c r="H14" s="47">
        <v>1</v>
      </c>
      <c r="I14" s="59">
        <f t="shared" si="0"/>
        <v>0.010101010101010102</v>
      </c>
      <c r="J14" s="49"/>
      <c r="K14" s="60">
        <f t="shared" si="1"/>
        <v>98</v>
      </c>
      <c r="L14" s="59">
        <f t="shared" si="2"/>
        <v>0.98989898989899</v>
      </c>
    </row>
    <row r="15" spans="1:12" ht="12.75">
      <c r="A15" s="30"/>
      <c r="B15" s="31">
        <f>COUNTA(B3:B14)</f>
        <v>12</v>
      </c>
      <c r="C15" s="30"/>
      <c r="D15" s="35"/>
      <c r="E15" s="36">
        <f>SUM(E3:E14)</f>
        <v>1188</v>
      </c>
      <c r="F15" s="38"/>
      <c r="G15" s="31">
        <f>COUNTA(G3:G14)</f>
        <v>11</v>
      </c>
      <c r="H15" s="36">
        <f>SUM(H3:H14)</f>
        <v>44</v>
      </c>
      <c r="I15" s="39">
        <f>H15/E15</f>
        <v>0.037037037037037035</v>
      </c>
      <c r="J15" s="40"/>
      <c r="K15" s="50">
        <f>E15-H15</f>
        <v>1144</v>
      </c>
      <c r="L15" s="39">
        <f>K15/E15</f>
        <v>0.9629629629629629</v>
      </c>
    </row>
    <row r="16" spans="1:12" ht="12.75">
      <c r="A16" s="52"/>
      <c r="B16" s="36"/>
      <c r="C16" s="52"/>
      <c r="D16" s="53"/>
      <c r="E16" s="36"/>
      <c r="F16" s="67"/>
      <c r="G16" s="36"/>
      <c r="H16" s="36"/>
      <c r="I16" s="50"/>
      <c r="J16" s="63"/>
      <c r="K16" s="50"/>
      <c r="L16" s="50"/>
    </row>
    <row r="17" spans="1:12" ht="12.75">
      <c r="A17" s="36" t="s">
        <v>107</v>
      </c>
      <c r="B17" s="65">
        <f>B15</f>
        <v>12</v>
      </c>
      <c r="C17" s="66"/>
      <c r="D17" s="53"/>
      <c r="E17" s="65">
        <f>E15</f>
        <v>1188</v>
      </c>
      <c r="F17" s="53"/>
      <c r="G17" s="65">
        <f>G15</f>
        <v>11</v>
      </c>
      <c r="H17" s="65">
        <f>H15</f>
        <v>44</v>
      </c>
      <c r="I17" s="39">
        <f>H17/E17</f>
        <v>0.037037037037037035</v>
      </c>
      <c r="J17" s="40"/>
      <c r="K17" s="50">
        <f>E17-H17</f>
        <v>1144</v>
      </c>
      <c r="L17" s="39">
        <f>K17/E17</f>
        <v>0.9629629629629629</v>
      </c>
    </row>
    <row r="18" spans="7:8" ht="12.75">
      <c r="G18" s="37"/>
      <c r="H18" s="37"/>
    </row>
    <row r="19" spans="7:8" ht="12.75">
      <c r="G19" s="37"/>
      <c r="H19" s="37"/>
    </row>
    <row r="20" spans="7:8" ht="12.75">
      <c r="G20" s="37"/>
      <c r="H20" s="37"/>
    </row>
    <row r="21" spans="7:8" ht="12.75">
      <c r="G21" s="37"/>
      <c r="H21" s="37"/>
    </row>
    <row r="22" spans="7:8" ht="12.75">
      <c r="G22" s="37"/>
      <c r="H22" s="37"/>
    </row>
    <row r="23" spans="7:8" ht="12.75">
      <c r="G23" s="37"/>
      <c r="H23" s="37"/>
    </row>
    <row r="24" spans="7:8" ht="12.75">
      <c r="G24" s="37"/>
      <c r="H24" s="37"/>
    </row>
    <row r="25" spans="7:8" ht="12.75">
      <c r="G25" s="37"/>
      <c r="H25" s="37"/>
    </row>
    <row r="26" spans="7:8" ht="12.75">
      <c r="G26" s="37"/>
      <c r="H26" s="37"/>
    </row>
    <row r="27" spans="7:8" ht="12.75">
      <c r="G27" s="37"/>
      <c r="H27" s="37"/>
    </row>
    <row r="28" spans="7:8" ht="12.75">
      <c r="G28" s="37"/>
      <c r="H28" s="37"/>
    </row>
    <row r="29" spans="7:8" ht="12.75">
      <c r="G29" s="37"/>
      <c r="H29" s="37"/>
    </row>
    <row r="30" spans="7:8" ht="12.75">
      <c r="G30" s="37"/>
      <c r="H30" s="37"/>
    </row>
  </sheetData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Pennsylvania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Student</cp:lastModifiedBy>
  <cp:lastPrinted>2009-05-22T21:34:50Z</cp:lastPrinted>
  <dcterms:created xsi:type="dcterms:W3CDTF">2006-12-12T20:37:17Z</dcterms:created>
  <dcterms:modified xsi:type="dcterms:W3CDTF">2010-04-05T14:18:51Z</dcterms:modified>
  <cp:category/>
  <cp:version/>
  <cp:contentType/>
  <cp:contentStatus/>
</cp:coreProperties>
</file>