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150" windowWidth="19320" windowHeight="6180" activeTab="0"/>
  </bookViews>
  <sheets>
    <sheet name="Summary" sheetId="1" r:id="rId1"/>
    <sheet name="Attributes" sheetId="2" r:id="rId2"/>
    <sheet name="Monitoring" sheetId="3" r:id="rId3"/>
    <sheet name="Pollution Sources" sheetId="4" r:id="rId4"/>
    <sheet name="2009 Actions" sheetId="5" r:id="rId5"/>
    <sheet name="Action Durations" sheetId="6" r:id="rId6"/>
    <sheet name="Beach Days" sheetId="7" r:id="rId7"/>
  </sheets>
  <definedNames>
    <definedName name="_xlnm.Print_Area" localSheetId="4">'2009 Actions'!$A$1:$J$319</definedName>
    <definedName name="_xlnm.Print_Area" localSheetId="5">'Action Durations'!$A$1:$K$72</definedName>
    <definedName name="_xlnm.Print_Area" localSheetId="1">'Attributes'!$A$1:$J$79</definedName>
    <definedName name="_xlnm.Print_Area" localSheetId="6">'Beach Days'!$A$1:$L$79</definedName>
    <definedName name="_xlnm.Print_Area" localSheetId="2">'Monitoring'!$A$1:$I$79</definedName>
    <definedName name="_xlnm.Print_Area" localSheetId="3">'Pollution Sources'!$A$1:$R$100</definedName>
    <definedName name="_xlnm.Print_Area" localSheetId="0">'Summary'!$A$1:$W$18</definedName>
    <definedName name="_xlnm.Print_Titles" localSheetId="4">'2009 Actions'!$1:$1</definedName>
    <definedName name="_xlnm.Print_Titles" localSheetId="5">'Action Durations'!$1:$2</definedName>
    <definedName name="_xlnm.Print_Titles" localSheetId="1">'Attributes'!$1:$2</definedName>
    <definedName name="_xlnm.Print_Titles" localSheetId="6">'Beach Days'!$1:$2</definedName>
    <definedName name="_xlnm.Print_Titles" localSheetId="2">'Monitoring'!$1:$1</definedName>
    <definedName name="_xlnm.Print_Titles" localSheetId="3">'Pollution Sources'!$1:$2</definedName>
    <definedName name="_xlnm.Print_Titles" localSheetId="0">'Summary'!$1:$2</definedName>
  </definedNames>
  <calcPr fullCalcOnLoad="1"/>
</workbook>
</file>

<file path=xl/sharedStrings.xml><?xml version="1.0" encoding="utf-8"?>
<sst xmlns="http://schemas.openxmlformats.org/spreadsheetml/2006/main" count="3916" uniqueCount="257">
  <si>
    <t>* POLLUTION SOURCES COLUMN HEADINGS</t>
  </si>
  <si>
    <t xml:space="preserve">RUNOFF: </t>
  </si>
  <si>
    <t>Non-storm related, dryweather runoff</t>
  </si>
  <si>
    <t xml:space="preserve">STORM: </t>
  </si>
  <si>
    <t>Storm related, wet-weather runoff</t>
  </si>
  <si>
    <t xml:space="preserve">AGRICULTURAL: </t>
  </si>
  <si>
    <t xml:space="preserve">BOAT: </t>
  </si>
  <si>
    <t xml:space="preserve">CAFO: </t>
  </si>
  <si>
    <t>Concentrated animal feeding operation</t>
  </si>
  <si>
    <t xml:space="preserve">CSO: </t>
  </si>
  <si>
    <t xml:space="preserve">SSO: </t>
  </si>
  <si>
    <t xml:space="preserve">POTW: </t>
  </si>
  <si>
    <t>Pubicly-owned treatment works</t>
  </si>
  <si>
    <t xml:space="preserve">SEWER LINE: </t>
  </si>
  <si>
    <t>Sewer line leak, blockage, or break</t>
  </si>
  <si>
    <t xml:space="preserve">SEPTIC: </t>
  </si>
  <si>
    <t xml:space="preserve">WILDLIFE: </t>
  </si>
  <si>
    <t>Wildlife pollution</t>
  </si>
  <si>
    <t xml:space="preserve">OTHER: </t>
  </si>
  <si>
    <t>Other source known but not listed above</t>
  </si>
  <si>
    <t xml:space="preserve">UNKNOWN: </t>
  </si>
  <si>
    <t>Source exists but unidentified</t>
  </si>
  <si>
    <r>
      <t xml:space="preserve">   Note</t>
    </r>
    <r>
      <rPr>
        <b/>
        <sz val="8"/>
        <rFont val="Arial"/>
        <family val="2"/>
      </rPr>
      <t>: The pollution source categories allow states to document</t>
    </r>
  </si>
  <si>
    <t xml:space="preserve">              real and possible sources of pollution that impact a beach.</t>
  </si>
  <si>
    <t>Totals:</t>
  </si>
  <si>
    <t>Beaches with Actions</t>
  </si>
  <si>
    <t>Beach Actions Sorted by Duration</t>
  </si>
  <si>
    <t>Beach Days</t>
  </si>
  <si>
    <t>No. of beaches</t>
  </si>
  <si>
    <t>No. of beaches monitored during swimming season</t>
  </si>
  <si>
    <t>Percent of beaches monitored during swimming season</t>
  </si>
  <si>
    <t>No. of monitored beaches with actions</t>
  </si>
  <si>
    <t>No. of monitored beaches without actions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</si>
  <si>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</si>
  <si>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</si>
  <si>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</si>
  <si>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</si>
  <si>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</si>
  <si>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</si>
  <si>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</si>
  <si>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</si>
  <si>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</si>
  <si>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</si>
  <si>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</si>
  <si>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Beach Name</t>
  </si>
  <si>
    <t xml:space="preserve">COUNTY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</si>
  <si>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</si>
  <si>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</si>
  <si>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</si>
  <si>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</si>
  <si>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</si>
  <si>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</si>
  <si>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ACTION TYPE </t>
  </si>
  <si>
    <t>OTHER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</si>
  <si>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</si>
  <si>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</si>
  <si>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</si>
  <si>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</si>
  <si>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</si>
  <si>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</si>
  <si>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How many beaches</t>
  </si>
  <si>
    <t>were monitored?</t>
  </si>
  <si>
    <t xml:space="preserve">    How many beaches had actions?</t>
  </si>
  <si>
    <t>were beaches under an action?</t>
  </si>
  <si>
    <t xml:space="preserve">                      How many actions were there</t>
  </si>
  <si>
    <t xml:space="preserve">                         and how long were they?</t>
  </si>
  <si>
    <t xml:space="preserve">    KEY QUESTIONS:</t>
  </si>
  <si>
    <t>What portion of the swimming season</t>
  </si>
  <si>
    <t>No. of days under an action</t>
  </si>
  <si>
    <t xml:space="preserve">OFF SEASON MONITOR FREQ UNITS </t>
  </si>
  <si>
    <t xml:space="preserve">OFF SEASON MONITOR FREQ </t>
  </si>
  <si>
    <t>SSO</t>
  </si>
  <si>
    <t xml:space="preserve">BEACH TIER RANK </t>
  </si>
  <si>
    <t xml:space="preserve">ACTION START DATE/TIME </t>
  </si>
  <si>
    <t xml:space="preserve">ACTION DURATION (DAYS) </t>
  </si>
  <si>
    <t xml:space="preserve">BEACH ACCESSIBILITY </t>
  </si>
  <si>
    <t>START LATITUDE</t>
  </si>
  <si>
    <t>START LONGITUDE</t>
  </si>
  <si>
    <t>END LATITUDE</t>
  </si>
  <si>
    <t>END LONGITUDE</t>
  </si>
  <si>
    <t>BEACH ACT BEACH?</t>
  </si>
  <si>
    <t>SEPTIC</t>
  </si>
  <si>
    <t>SEWER LINE</t>
  </si>
  <si>
    <t>WILDLIFE</t>
  </si>
  <si>
    <t>UNKNOWN</t>
  </si>
  <si>
    <t xml:space="preserve">ACTION END DATE/TIME </t>
  </si>
  <si>
    <t>Swim Season Actions Sorted by Duration</t>
  </si>
  <si>
    <t>Monitored Beaches with Actions During Swim Season</t>
  </si>
  <si>
    <t>Monitored Beaches</t>
  </si>
  <si>
    <t>POLL. SOURCES INVESTI-GATED?</t>
  </si>
  <si>
    <t>POLL. SOURCES FOUND?</t>
  </si>
  <si>
    <t>No. of beach days</t>
  </si>
  <si>
    <t>Under a Beach Action</t>
  </si>
  <si>
    <t xml:space="preserve">ACTION REASON(S) </t>
  </si>
  <si>
    <t>ACTION INDICATOR(S)</t>
  </si>
  <si>
    <t>ACTION SOURCE(S)</t>
  </si>
  <si>
    <t>Yes</t>
  </si>
  <si>
    <t>Public/Public</t>
  </si>
  <si>
    <t>BEACH BOUNDARIES ENTERED?</t>
  </si>
  <si>
    <t>STORM</t>
  </si>
  <si>
    <t>ELEV_BACT</t>
  </si>
  <si>
    <t>Contamination Advisory</t>
  </si>
  <si>
    <t>Not Under an Action</t>
  </si>
  <si>
    <t>Agricultural runoff</t>
  </si>
  <si>
    <t>Boat discharge</t>
  </si>
  <si>
    <t>Septic system leakage</t>
  </si>
  <si>
    <t>Totals</t>
  </si>
  <si>
    <t>TOTALS:</t>
  </si>
  <si>
    <t>BEACH Act Beaches</t>
  </si>
  <si>
    <t>Combined sewer overflow</t>
  </si>
  <si>
    <t>Sanitary sewer overflow</t>
  </si>
  <si>
    <t>MONITORED BEACHES</t>
  </si>
  <si>
    <t>RUNOFF</t>
  </si>
  <si>
    <t>BOAT</t>
  </si>
  <si>
    <t>CAFO</t>
  </si>
  <si>
    <t>CSO</t>
  </si>
  <si>
    <t>POTW</t>
  </si>
  <si>
    <t>POSSIBLE POLLUTION SOURCES*</t>
  </si>
  <si>
    <t>AGRICUL-TURAL</t>
  </si>
  <si>
    <t>DAYS</t>
  </si>
  <si>
    <t>No</t>
  </si>
  <si>
    <t>ASHTABULA</t>
  </si>
  <si>
    <t>OH400405</t>
  </si>
  <si>
    <t>Conneaut Township Park</t>
  </si>
  <si>
    <t>OH682568</t>
  </si>
  <si>
    <t>Geneva State Park</t>
  </si>
  <si>
    <t>OH882395</t>
  </si>
  <si>
    <t>Lakeshore Park</t>
  </si>
  <si>
    <t>OH610732</t>
  </si>
  <si>
    <t>Walnut Beach</t>
  </si>
  <si>
    <t>CUYAHOGA</t>
  </si>
  <si>
    <t>OH270037</t>
  </si>
  <si>
    <t>Edgewater State Park</t>
  </si>
  <si>
    <t>OH244759</t>
  </si>
  <si>
    <t>Euclid State Park</t>
  </si>
  <si>
    <t>OH183537</t>
  </si>
  <si>
    <t>Huntington Beach</t>
  </si>
  <si>
    <t>OH736320</t>
  </si>
  <si>
    <t>Villa Angela State Park</t>
  </si>
  <si>
    <t>ERIE</t>
  </si>
  <si>
    <t>OH625113</t>
  </si>
  <si>
    <t>Battery Park</t>
  </si>
  <si>
    <t>OH510880</t>
  </si>
  <si>
    <t>Bay View East</t>
  </si>
  <si>
    <t>OH568760</t>
  </si>
  <si>
    <t>Bay View West</t>
  </si>
  <si>
    <t>OH011172</t>
  </si>
  <si>
    <t>Cedar Point Chausee</t>
  </si>
  <si>
    <t>OH934406</t>
  </si>
  <si>
    <t>Chappel Creek</t>
  </si>
  <si>
    <t>OH014323</t>
  </si>
  <si>
    <t>Cranberry Creek</t>
  </si>
  <si>
    <t>OH158931</t>
  </si>
  <si>
    <t>Crystal Rock</t>
  </si>
  <si>
    <t>OH881916</t>
  </si>
  <si>
    <t>Darby Creek</t>
  </si>
  <si>
    <t>OH517567</t>
  </si>
  <si>
    <t>Edison Creek</t>
  </si>
  <si>
    <t>OH242977</t>
  </si>
  <si>
    <t>Fichtel Creek</t>
  </si>
  <si>
    <t>OH497945</t>
  </si>
  <si>
    <t>Hoffman Ditch</t>
  </si>
  <si>
    <t>OH531706</t>
  </si>
  <si>
    <t>Huron River East</t>
  </si>
  <si>
    <t>OH102681</t>
  </si>
  <si>
    <t>Huron River West</t>
  </si>
  <si>
    <t>OH661129</t>
  </si>
  <si>
    <t>Kiwanis</t>
  </si>
  <si>
    <t>OH921073</t>
  </si>
  <si>
    <t>Lion's Park</t>
  </si>
  <si>
    <t>OH647956</t>
  </si>
  <si>
    <t>Old Womans Creek East</t>
  </si>
  <si>
    <t>OH787470</t>
  </si>
  <si>
    <t>Old Womans Creek West</t>
  </si>
  <si>
    <t>OH957157</t>
  </si>
  <si>
    <t>Pickerel Creek</t>
  </si>
  <si>
    <t>OH453378</t>
  </si>
  <si>
    <t>Sawmill Creek</t>
  </si>
  <si>
    <t>OH840983</t>
  </si>
  <si>
    <t>Sherod Creek</t>
  </si>
  <si>
    <t>OH287343</t>
  </si>
  <si>
    <t>Showse Park</t>
  </si>
  <si>
    <t>OH513071</t>
  </si>
  <si>
    <t>Sugar Creek</t>
  </si>
  <si>
    <t>OH084281</t>
  </si>
  <si>
    <t>Vermilion River East</t>
  </si>
  <si>
    <t>OH944567</t>
  </si>
  <si>
    <t>Vermilion River West</t>
  </si>
  <si>
    <t>OH422598</t>
  </si>
  <si>
    <t>Whites Landing</t>
  </si>
  <si>
    <t>LAKE</t>
  </si>
  <si>
    <t>OH491555</t>
  </si>
  <si>
    <t>Fairport Harbor</t>
  </si>
  <si>
    <t>OH777353</t>
  </si>
  <si>
    <t>Headlands State Park (E)</t>
  </si>
  <si>
    <t>LORAIN</t>
  </si>
  <si>
    <t>OH597908</t>
  </si>
  <si>
    <t>Century Beach</t>
  </si>
  <si>
    <t>OH273826</t>
  </si>
  <si>
    <t>Lakeview Beach</t>
  </si>
  <si>
    <t>LUCAS</t>
  </si>
  <si>
    <t>OH182884</t>
  </si>
  <si>
    <t>Maumee Bay State Park (ERIE))</t>
  </si>
  <si>
    <t>OH318877</t>
  </si>
  <si>
    <t>Maumee Bay State Park (INLAND)</t>
  </si>
  <si>
    <t>OTTAWA</t>
  </si>
  <si>
    <t>OH351307</t>
  </si>
  <si>
    <t>Camp Perry</t>
  </si>
  <si>
    <t>OH396459</t>
  </si>
  <si>
    <t>Catawba Island State Park</t>
  </si>
  <si>
    <t>OH685679</t>
  </si>
  <si>
    <t>East Harbor State Park</t>
  </si>
  <si>
    <t>OH133557</t>
  </si>
  <si>
    <t>Kelleys Island State Park</t>
  </si>
  <si>
    <t>OH216093</t>
  </si>
  <si>
    <t>Lakeside Beach</t>
  </si>
  <si>
    <t>OH463595</t>
  </si>
  <si>
    <t>Port Clinton (Deep\Lakeview))</t>
  </si>
  <si>
    <t>OH907394</t>
  </si>
  <si>
    <t>South Bass Island State Park</t>
  </si>
  <si>
    <t>PER_WEEK</t>
  </si>
  <si>
    <t>N/A</t>
  </si>
  <si>
    <t>ECOLI</t>
  </si>
  <si>
    <t>OH810688</t>
  </si>
  <si>
    <t>ARCADIA BEACH</t>
  </si>
  <si>
    <t>OH983073</t>
  </si>
  <si>
    <t>BAY PARK BEACH</t>
  </si>
  <si>
    <t>OH135472</t>
  </si>
  <si>
    <t>CLARKWOOD BEACH</t>
  </si>
  <si>
    <t>OH484007</t>
  </si>
  <si>
    <t>Clifton Beach</t>
  </si>
  <si>
    <t>OH862936</t>
  </si>
  <si>
    <t>Columbia Park Beach</t>
  </si>
  <si>
    <t>OH964162</t>
  </si>
  <si>
    <t>EDGECLIFF BEACH</t>
  </si>
  <si>
    <t>OH507120</t>
  </si>
  <si>
    <t>MOSS POINT BEACH</t>
  </si>
  <si>
    <t>OH159626</t>
  </si>
  <si>
    <t>NOBLE BEACH</t>
  </si>
  <si>
    <t>OH645425</t>
  </si>
  <si>
    <t>PARKLAWN BEACH</t>
  </si>
  <si>
    <t>OH934275</t>
  </si>
  <si>
    <t>ROYAL ACRES BEACH</t>
  </si>
  <si>
    <t>OH435857</t>
  </si>
  <si>
    <t>SIMS BEACH</t>
  </si>
  <si>
    <t>OH179611</t>
  </si>
  <si>
    <t>Shoreby Club Beach</t>
  </si>
  <si>
    <t>OH678348</t>
  </si>
  <si>
    <t>Shorehaven Beach</t>
  </si>
  <si>
    <t>OH775880</t>
  </si>
  <si>
    <t>UTOPIA BEACH</t>
  </si>
  <si>
    <t>OH136995</t>
  </si>
  <si>
    <t>WAGAR BEACH</t>
  </si>
  <si>
    <t xml:space="preserve"> </t>
  </si>
  <si>
    <t>Beach action in 2009?</t>
  </si>
  <si>
    <t>OH719776</t>
  </si>
  <si>
    <t>Headlands State Pk. (West)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</si>
</sst>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[$-409]dddd\,\ mmmm\ dd\,\ yyyy"/>
    <numFmt numFmtId="167" formatCode="[$-409]m/d/yy\ h:mm\ AM/PM;@"/>
    <numFmt numFmtId="168" formatCode="m/d/yy\ 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;[Red]0.00"/>
  </numFmts>
  <fonts count="3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0"/>
    </font>
    <font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21" borderId="10" xfId="0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1" borderId="12" xfId="0" applyFill="1" applyBorder="1" applyAlignment="1">
      <alignment/>
    </xf>
    <xf numFmtId="3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0" fillId="21" borderId="13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167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167" fontId="5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 quotePrefix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7" xfId="0" applyFill="1" applyBorder="1" applyAlignment="1">
      <alignment/>
    </xf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3" xfId="0" applyFill="1" applyBorder="1" applyAlignment="1">
      <alignment/>
    </xf>
    <xf numFmtId="0" fontId="14" fillId="4" borderId="16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9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 quotePrefix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58" applyFont="1" applyFill="1" applyBorder="1" applyAlignment="1">
      <alignment horizontal="center" vertical="center"/>
      <protection/>
    </xf>
    <xf numFmtId="0" fontId="17" fillId="0" borderId="0" xfId="57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4" fontId="10" fillId="24" borderId="0" xfId="0" applyNumberFormat="1" applyFont="1" applyFill="1" applyBorder="1" applyAlignment="1">
      <alignment horizontal="center" vertical="center" wrapText="1"/>
    </xf>
    <xf numFmtId="0" fontId="10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24" borderId="0" xfId="0" applyFont="1" applyFill="1" applyAlignment="1">
      <alignment horizontal="center"/>
    </xf>
    <xf numFmtId="0" fontId="13" fillId="24" borderId="0" xfId="0" applyFont="1" applyFill="1" applyAlignment="1">
      <alignment horizontal="center"/>
    </xf>
    <xf numFmtId="0" fontId="10" fillId="24" borderId="0" xfId="0" applyFont="1" applyFill="1" applyBorder="1" applyAlignment="1">
      <alignment horizontal="center" wrapText="1"/>
    </xf>
    <xf numFmtId="0" fontId="12" fillId="24" borderId="0" xfId="0" applyFont="1" applyFill="1" applyBorder="1" applyAlignment="1">
      <alignment horizontal="center"/>
    </xf>
    <xf numFmtId="14" fontId="11" fillId="24" borderId="0" xfId="0" applyNumberFormat="1" applyFont="1" applyFill="1" applyBorder="1" applyAlignment="1">
      <alignment horizontal="center"/>
    </xf>
    <xf numFmtId="14" fontId="11" fillId="24" borderId="0" xfId="0" applyNumberFormat="1" applyFont="1" applyFill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"/>
  <sheetViews>
    <sheetView tabSelected="1" zoomScalePageLayoutView="0" workbookViewId="0" topLeftCell="A1">
      <selection activeCell="AA3" sqref="AA3"/>
    </sheetView>
  </sheetViews>
  <sheetFormatPr defaultColWidth="9.140625" defaultRowHeight="12.75"/>
  <cols>
    <col min="1" max="1" width="11.8515625" style="6" customWidth="1"/>
    <col min="2" max="2" width="0.5625" style="6" customWidth="1"/>
    <col min="3" max="5" width="8.28125" style="6" customWidth="1"/>
    <col min="6" max="6" width="0.5625" style="6" customWidth="1"/>
    <col min="7" max="10" width="8.28125" style="6" customWidth="1"/>
    <col min="11" max="11" width="0.5625" style="6" customWidth="1"/>
    <col min="12" max="17" width="8.28125" style="6" customWidth="1"/>
    <col min="18" max="18" width="0.5625" style="6" customWidth="1"/>
    <col min="19" max="16384" width="9.140625" style="6" customWidth="1"/>
  </cols>
  <sheetData>
    <row r="1" spans="1:23" ht="12.75">
      <c r="A1" s="11"/>
      <c r="B1" s="11"/>
      <c r="C1" s="103" t="s">
        <v>108</v>
      </c>
      <c r="D1" s="104"/>
      <c r="E1" s="104"/>
      <c r="F1" s="54"/>
      <c r="G1" s="103" t="s">
        <v>25</v>
      </c>
      <c r="H1" s="103"/>
      <c r="I1" s="103"/>
      <c r="J1" s="103"/>
      <c r="K1" s="54"/>
      <c r="L1" s="103" t="s">
        <v>26</v>
      </c>
      <c r="M1" s="105"/>
      <c r="N1" s="105"/>
      <c r="O1" s="105"/>
      <c r="P1" s="105"/>
      <c r="Q1" s="105"/>
      <c r="R1" s="54"/>
      <c r="S1" s="103" t="s">
        <v>27</v>
      </c>
      <c r="T1" s="105"/>
      <c r="U1" s="105"/>
      <c r="V1" s="105"/>
      <c r="W1" s="105"/>
    </row>
    <row r="2" spans="1:23" ht="88.5" customHeight="1">
      <c r="A2" s="5" t="s">
        <v>54</v>
      </c>
      <c r="B2" s="5"/>
      <c r="C2" s="3" t="s">
        <v>28</v>
      </c>
      <c r="D2" s="3" t="s">
        <v>29</v>
      </c>
      <c r="E2" s="3" t="s">
        <v>30</v>
      </c>
      <c r="F2" s="3"/>
      <c r="G2" s="3" t="s">
        <v>31</v>
      </c>
      <c r="H2" s="3" t="s">
        <v>32</v>
      </c>
      <c r="I2" s="3" t="s">
        <v>33</v>
      </c>
      <c r="J2" s="3" t="s">
        <v>34</v>
      </c>
      <c r="K2" s="3"/>
      <c r="L2" s="12" t="s">
        <v>35</v>
      </c>
      <c r="M2" s="3" t="s">
        <v>36</v>
      </c>
      <c r="N2" s="3" t="s">
        <v>37</v>
      </c>
      <c r="O2" s="3" t="s">
        <v>38</v>
      </c>
      <c r="P2" s="3" t="s">
        <v>39</v>
      </c>
      <c r="Q2" s="3" t="s">
        <v>40</v>
      </c>
      <c r="R2" s="3"/>
      <c r="S2" s="12" t="s">
        <v>41</v>
      </c>
      <c r="T2" s="13" t="s">
        <v>42</v>
      </c>
      <c r="U2" s="3" t="s">
        <v>57</v>
      </c>
      <c r="V2" s="3" t="s">
        <v>43</v>
      </c>
      <c r="W2" s="3" t="s">
        <v>59</v>
      </c>
    </row>
    <row r="3" spans="1:27" ht="12.75">
      <c r="A3" s="31" t="s">
        <v>121</v>
      </c>
      <c r="B3" s="62"/>
      <c r="C3" s="31">
        <f>Monitoring!$B$6</f>
        <v>4</v>
      </c>
      <c r="D3" s="31">
        <f>Monitoring!$F$6</f>
        <v>4</v>
      </c>
      <c r="E3" s="63">
        <f>D3/C3</f>
        <v>1</v>
      </c>
      <c r="F3" s="54"/>
      <c r="G3" s="64">
        <f>'2009 Actions'!$B$22</f>
        <v>4</v>
      </c>
      <c r="H3" s="64">
        <f aca="true" t="shared" si="0" ref="H3:H9">D3-G3</f>
        <v>0</v>
      </c>
      <c r="I3" s="63">
        <f aca="true" t="shared" si="1" ref="I3:I10">G3/D3</f>
        <v>1</v>
      </c>
      <c r="J3" s="63">
        <f aca="true" t="shared" si="2" ref="J3:J10">H3/D3</f>
        <v>0</v>
      </c>
      <c r="K3" s="54"/>
      <c r="L3" s="54">
        <f>'Action Durations'!$D$7</f>
        <v>20</v>
      </c>
      <c r="M3" s="66">
        <f>'Action Durations'!G7</f>
        <v>7</v>
      </c>
      <c r="N3" s="66">
        <f>'Action Durations'!H7</f>
        <v>2</v>
      </c>
      <c r="O3" s="66">
        <f>'Action Durations'!I7</f>
        <v>10</v>
      </c>
      <c r="P3" s="66">
        <f>'Action Durations'!J7</f>
        <v>1</v>
      </c>
      <c r="Q3" s="66">
        <f>'Action Durations'!K7</f>
        <v>0</v>
      </c>
      <c r="R3" s="54"/>
      <c r="S3" s="65">
        <f>'Beach Days'!$E$7</f>
        <v>396</v>
      </c>
      <c r="T3" s="65">
        <f>'Beach Days'!$H$7</f>
        <v>72</v>
      </c>
      <c r="U3" s="57">
        <f aca="true" t="shared" si="3" ref="U3:U10">T3/S3</f>
        <v>0.18181818181818182</v>
      </c>
      <c r="V3" s="58">
        <f aca="true" t="shared" si="4" ref="V3:V10">S3-T3</f>
        <v>324</v>
      </c>
      <c r="W3" s="57">
        <f aca="true" t="shared" si="5" ref="W3:W10">V3/S3</f>
        <v>0.8181818181818182</v>
      </c>
      <c r="AA3" s="6" t="s">
        <v>253</v>
      </c>
    </row>
    <row r="4" spans="1:23" ht="12.75">
      <c r="A4" s="31" t="s">
        <v>130</v>
      </c>
      <c r="B4" s="62"/>
      <c r="C4" s="31">
        <f>Monitoring!$B$27</f>
        <v>19</v>
      </c>
      <c r="D4" s="31">
        <f>Monitoring!$F$27</f>
        <v>19</v>
      </c>
      <c r="E4" s="63">
        <f aca="true" t="shared" si="6" ref="E4:E9">D4/C4</f>
        <v>1</v>
      </c>
      <c r="F4" s="54"/>
      <c r="G4" s="64">
        <f>'2009 Actions'!$B$141</f>
        <v>18</v>
      </c>
      <c r="H4" s="64">
        <f t="shared" si="0"/>
        <v>1</v>
      </c>
      <c r="I4" s="63">
        <f t="shared" si="1"/>
        <v>0.9473684210526315</v>
      </c>
      <c r="J4" s="63">
        <f t="shared" si="2"/>
        <v>0.05263157894736842</v>
      </c>
      <c r="K4" s="66"/>
      <c r="L4" s="54">
        <f>'Action Durations'!$D$27</f>
        <v>117</v>
      </c>
      <c r="M4" s="66">
        <f>'Action Durations'!G27</f>
        <v>45</v>
      </c>
      <c r="N4" s="66">
        <f>'Action Durations'!H27</f>
        <v>20</v>
      </c>
      <c r="O4" s="66">
        <f>'Action Durations'!I27</f>
        <v>43</v>
      </c>
      <c r="P4" s="66">
        <f>'Action Durations'!J27</f>
        <v>8</v>
      </c>
      <c r="Q4" s="66">
        <f>'Action Durations'!K27</f>
        <v>1</v>
      </c>
      <c r="R4" s="54"/>
      <c r="S4" s="65">
        <f>'Beach Days'!$E$28</f>
        <v>1881</v>
      </c>
      <c r="T4" s="65">
        <f>'Beach Days'!$H$28</f>
        <v>505</v>
      </c>
      <c r="U4" s="57">
        <f t="shared" si="3"/>
        <v>0.2684742158426369</v>
      </c>
      <c r="V4" s="58">
        <f t="shared" si="4"/>
        <v>1376</v>
      </c>
      <c r="W4" s="57">
        <f t="shared" si="5"/>
        <v>0.7315257841573631</v>
      </c>
    </row>
    <row r="5" spans="1:23" ht="12.75">
      <c r="A5" s="31" t="s">
        <v>139</v>
      </c>
      <c r="B5" s="62"/>
      <c r="C5" s="31">
        <f>Monitoring!$B$54</f>
        <v>25</v>
      </c>
      <c r="D5" s="31">
        <f>Monitoring!$F$54</f>
        <v>25</v>
      </c>
      <c r="E5" s="63">
        <f t="shared" si="6"/>
        <v>1</v>
      </c>
      <c r="F5" s="54"/>
      <c r="G5" s="64">
        <f>'2009 Actions'!$B$243</f>
        <v>21</v>
      </c>
      <c r="H5" s="64">
        <f t="shared" si="0"/>
        <v>4</v>
      </c>
      <c r="I5" s="63">
        <f t="shared" si="1"/>
        <v>0.84</v>
      </c>
      <c r="J5" s="63">
        <f t="shared" si="2"/>
        <v>0.16</v>
      </c>
      <c r="K5" s="54"/>
      <c r="L5" s="54">
        <f>'Action Durations'!$D$50</f>
        <v>100</v>
      </c>
      <c r="M5" s="66">
        <f>'Action Durations'!G50</f>
        <v>31</v>
      </c>
      <c r="N5" s="66">
        <f>'Action Durations'!H50</f>
        <v>19</v>
      </c>
      <c r="O5" s="66">
        <f>'Action Durations'!I50</f>
        <v>43</v>
      </c>
      <c r="P5" s="66">
        <f>'Action Durations'!J50</f>
        <v>7</v>
      </c>
      <c r="Q5" s="66">
        <f>'Action Durations'!K50</f>
        <v>0</v>
      </c>
      <c r="R5" s="54"/>
      <c r="S5" s="65">
        <f>'Beach Days'!$E$55</f>
        <v>2475</v>
      </c>
      <c r="T5" s="65">
        <f>'Beach Days'!$H$55</f>
        <v>351</v>
      </c>
      <c r="U5" s="57">
        <f t="shared" si="3"/>
        <v>0.14181818181818182</v>
      </c>
      <c r="V5" s="58">
        <f t="shared" si="4"/>
        <v>2124</v>
      </c>
      <c r="W5" s="57">
        <f t="shared" si="5"/>
        <v>0.8581818181818182</v>
      </c>
    </row>
    <row r="6" spans="1:23" ht="12.75">
      <c r="A6" s="31" t="s">
        <v>190</v>
      </c>
      <c r="B6" s="62"/>
      <c r="C6" s="31">
        <f>Monitoring!$B$59</f>
        <v>3</v>
      </c>
      <c r="D6" s="31">
        <f>Monitoring!$F$59</f>
        <v>3</v>
      </c>
      <c r="E6" s="63">
        <f t="shared" si="6"/>
        <v>1</v>
      </c>
      <c r="F6" s="54"/>
      <c r="G6" s="64">
        <f>'2009 Actions'!$B$269</f>
        <v>3</v>
      </c>
      <c r="H6" s="64">
        <f t="shared" si="0"/>
        <v>0</v>
      </c>
      <c r="I6" s="63">
        <f t="shared" si="1"/>
        <v>1</v>
      </c>
      <c r="J6" s="63">
        <f t="shared" si="2"/>
        <v>0</v>
      </c>
      <c r="K6" s="54"/>
      <c r="L6" s="54">
        <f>'Action Durations'!$D$55</f>
        <v>24</v>
      </c>
      <c r="M6" s="66">
        <f>'Action Durations'!G55</f>
        <v>18</v>
      </c>
      <c r="N6" s="66">
        <f>'Action Durations'!H55</f>
        <v>5</v>
      </c>
      <c r="O6" s="66">
        <f>'Action Durations'!I55</f>
        <v>1</v>
      </c>
      <c r="P6" s="66">
        <f>'Action Durations'!J55</f>
        <v>0</v>
      </c>
      <c r="Q6" s="66">
        <f>'Action Durations'!K55</f>
        <v>0</v>
      </c>
      <c r="R6" s="54"/>
      <c r="S6" s="65">
        <f>'Beach Days'!$E$60</f>
        <v>297</v>
      </c>
      <c r="T6" s="65">
        <f>'Beach Days'!$H$60</f>
        <v>31</v>
      </c>
      <c r="U6" s="57">
        <f t="shared" si="3"/>
        <v>0.10437710437710437</v>
      </c>
      <c r="V6" s="58">
        <f t="shared" si="4"/>
        <v>266</v>
      </c>
      <c r="W6" s="57">
        <f t="shared" si="5"/>
        <v>0.8956228956228957</v>
      </c>
    </row>
    <row r="7" spans="1:23" ht="12.75">
      <c r="A7" s="31" t="s">
        <v>195</v>
      </c>
      <c r="B7" s="62"/>
      <c r="C7" s="31">
        <f>Monitoring!$B$63</f>
        <v>2</v>
      </c>
      <c r="D7" s="31">
        <f>Monitoring!$F$63</f>
        <v>2</v>
      </c>
      <c r="E7" s="63">
        <f t="shared" si="6"/>
        <v>1</v>
      </c>
      <c r="F7" s="54"/>
      <c r="G7" s="64">
        <f>'2009 Actions'!$B$284</f>
        <v>2</v>
      </c>
      <c r="H7" s="64">
        <f t="shared" si="0"/>
        <v>0</v>
      </c>
      <c r="I7" s="63">
        <f t="shared" si="1"/>
        <v>1</v>
      </c>
      <c r="J7" s="63">
        <f t="shared" si="2"/>
        <v>0</v>
      </c>
      <c r="K7" s="54"/>
      <c r="L7" s="54">
        <f>'Action Durations'!$D$59</f>
        <v>13</v>
      </c>
      <c r="M7" s="31">
        <f>'Action Durations'!G59</f>
        <v>6</v>
      </c>
      <c r="N7" s="31">
        <f>'Action Durations'!H59</f>
        <v>0</v>
      </c>
      <c r="O7" s="31">
        <f>'Action Durations'!I59</f>
        <v>6</v>
      </c>
      <c r="P7" s="31">
        <f>'Action Durations'!J59</f>
        <v>1</v>
      </c>
      <c r="Q7" s="31">
        <f>'Action Durations'!K59</f>
        <v>0</v>
      </c>
      <c r="R7" s="54"/>
      <c r="S7" s="65">
        <f>'Beach Days'!$E$64</f>
        <v>198</v>
      </c>
      <c r="T7" s="65">
        <f>'Beach Days'!$H$64</f>
        <v>41</v>
      </c>
      <c r="U7" s="57">
        <f t="shared" si="3"/>
        <v>0.20707070707070707</v>
      </c>
      <c r="V7" s="58">
        <f t="shared" si="4"/>
        <v>157</v>
      </c>
      <c r="W7" s="57">
        <f t="shared" si="5"/>
        <v>0.7929292929292929</v>
      </c>
    </row>
    <row r="8" spans="1:23" ht="12.75">
      <c r="A8" s="31" t="s">
        <v>200</v>
      </c>
      <c r="B8" s="62"/>
      <c r="C8" s="31">
        <f>Monitoring!$B$67</f>
        <v>2</v>
      </c>
      <c r="D8" s="31">
        <f>Monitoring!$F$67</f>
        <v>2</v>
      </c>
      <c r="E8" s="63">
        <f t="shared" si="6"/>
        <v>1</v>
      </c>
      <c r="F8" s="54"/>
      <c r="G8" s="64">
        <f>'2009 Actions'!$B$298</f>
        <v>2</v>
      </c>
      <c r="H8" s="64">
        <f t="shared" si="0"/>
        <v>0</v>
      </c>
      <c r="I8" s="63">
        <f t="shared" si="1"/>
        <v>1</v>
      </c>
      <c r="J8" s="63">
        <f t="shared" si="2"/>
        <v>0</v>
      </c>
      <c r="K8" s="54"/>
      <c r="L8" s="54">
        <f>'Action Durations'!$D$63</f>
        <v>12</v>
      </c>
      <c r="M8" s="66">
        <f>'Action Durations'!G63</f>
        <v>6</v>
      </c>
      <c r="N8" s="66">
        <f>'Action Durations'!H63</f>
        <v>2</v>
      </c>
      <c r="O8" s="66">
        <f>'Action Durations'!I63</f>
        <v>4</v>
      </c>
      <c r="P8" s="66">
        <f>'Action Durations'!J63</f>
        <v>0</v>
      </c>
      <c r="Q8" s="66">
        <f>'Action Durations'!K63</f>
        <v>0</v>
      </c>
      <c r="R8" s="54"/>
      <c r="S8" s="65">
        <f>'Beach Days'!$E$68</f>
        <v>198</v>
      </c>
      <c r="T8" s="65">
        <f>'Beach Days'!$H$68</f>
        <v>27</v>
      </c>
      <c r="U8" s="57">
        <f t="shared" si="3"/>
        <v>0.13636363636363635</v>
      </c>
      <c r="V8" s="58">
        <f t="shared" si="4"/>
        <v>171</v>
      </c>
      <c r="W8" s="57">
        <f t="shared" si="5"/>
        <v>0.8636363636363636</v>
      </c>
    </row>
    <row r="9" spans="1:23" ht="12.75">
      <c r="A9" s="34" t="s">
        <v>205</v>
      </c>
      <c r="B9" s="88"/>
      <c r="C9" s="34">
        <f>Monitoring!$B$76</f>
        <v>7</v>
      </c>
      <c r="D9" s="34">
        <f>Monitoring!$F$76</f>
        <v>7</v>
      </c>
      <c r="E9" s="60">
        <f t="shared" si="6"/>
        <v>1</v>
      </c>
      <c r="F9" s="49"/>
      <c r="G9" s="89">
        <f>'2009 Actions'!$B$317</f>
        <v>5</v>
      </c>
      <c r="H9" s="89">
        <f t="shared" si="0"/>
        <v>2</v>
      </c>
      <c r="I9" s="60">
        <f t="shared" si="1"/>
        <v>0.7142857142857143</v>
      </c>
      <c r="J9" s="60">
        <f t="shared" si="2"/>
        <v>0.2857142857142857</v>
      </c>
      <c r="K9" s="49"/>
      <c r="L9" s="49">
        <f>'Action Durations'!$D$70</f>
        <v>17</v>
      </c>
      <c r="M9" s="90">
        <f>'Action Durations'!G70</f>
        <v>10</v>
      </c>
      <c r="N9" s="90">
        <f>'Action Durations'!H70</f>
        <v>3</v>
      </c>
      <c r="O9" s="90">
        <f>'Action Durations'!I70</f>
        <v>4</v>
      </c>
      <c r="P9" s="90">
        <f>'Action Durations'!J70</f>
        <v>0</v>
      </c>
      <c r="Q9" s="90">
        <f>'Action Durations'!K70</f>
        <v>0</v>
      </c>
      <c r="R9" s="49"/>
      <c r="S9" s="61">
        <f>'Beach Days'!$E$77</f>
        <v>693</v>
      </c>
      <c r="T9" s="61">
        <f>'Beach Days'!$H$77</f>
        <v>40</v>
      </c>
      <c r="U9" s="60">
        <f t="shared" si="3"/>
        <v>0.05772005772005772</v>
      </c>
      <c r="V9" s="61">
        <f t="shared" si="4"/>
        <v>653</v>
      </c>
      <c r="W9" s="60">
        <f t="shared" si="5"/>
        <v>0.9422799422799423</v>
      </c>
    </row>
    <row r="10" spans="1:23" ht="12.75">
      <c r="A10" s="36"/>
      <c r="B10" s="36"/>
      <c r="C10" s="41">
        <f>SUM(C3:C9)</f>
        <v>62</v>
      </c>
      <c r="D10" s="41">
        <f>SUM(D3:D9)</f>
        <v>62</v>
      </c>
      <c r="E10" s="67">
        <f>D10/C10</f>
        <v>1</v>
      </c>
      <c r="F10" s="41"/>
      <c r="G10" s="41">
        <f>SUM(G3:G9)</f>
        <v>55</v>
      </c>
      <c r="H10" s="68">
        <f>D10-G10</f>
        <v>7</v>
      </c>
      <c r="I10" s="67">
        <f t="shared" si="1"/>
        <v>0.8870967741935484</v>
      </c>
      <c r="J10" s="67">
        <f t="shared" si="2"/>
        <v>0.11290322580645161</v>
      </c>
      <c r="K10" s="41"/>
      <c r="L10" s="41">
        <f aca="true" t="shared" si="7" ref="L10:Q10">SUM(L3:L9)</f>
        <v>303</v>
      </c>
      <c r="M10" s="41">
        <f t="shared" si="7"/>
        <v>123</v>
      </c>
      <c r="N10" s="41">
        <f t="shared" si="7"/>
        <v>51</v>
      </c>
      <c r="O10" s="41">
        <f t="shared" si="7"/>
        <v>111</v>
      </c>
      <c r="P10" s="41">
        <f t="shared" si="7"/>
        <v>17</v>
      </c>
      <c r="Q10" s="41">
        <f t="shared" si="7"/>
        <v>1</v>
      </c>
      <c r="R10" s="41"/>
      <c r="S10" s="69">
        <f>SUM(S3:S9)</f>
        <v>6138</v>
      </c>
      <c r="T10" s="69">
        <f>SUM(T3:T9)</f>
        <v>1067</v>
      </c>
      <c r="U10" s="40">
        <f t="shared" si="3"/>
        <v>0.17383512544802868</v>
      </c>
      <c r="V10" s="50">
        <f t="shared" si="4"/>
        <v>5071</v>
      </c>
      <c r="W10" s="40">
        <f t="shared" si="5"/>
        <v>0.8261648745519713</v>
      </c>
    </row>
    <row r="11" ht="12.75">
      <c r="T11" s="16"/>
    </row>
    <row r="12" ht="12.75">
      <c r="T12" s="16"/>
    </row>
    <row r="13" ht="12.75">
      <c r="T13" s="16"/>
    </row>
    <row r="14" spans="1:20" ht="12.75">
      <c r="A14" s="17" t="s">
        <v>66</v>
      </c>
      <c r="T14" s="16"/>
    </row>
    <row r="15" ht="12.75">
      <c r="T15" s="16"/>
    </row>
    <row r="16" spans="3:23" ht="12.75">
      <c r="C16" s="15"/>
      <c r="D16" s="4"/>
      <c r="E16" s="18"/>
      <c r="G16" s="15"/>
      <c r="H16" s="4"/>
      <c r="I16" s="4"/>
      <c r="J16" s="18"/>
      <c r="L16" s="15"/>
      <c r="M16" s="4"/>
      <c r="N16" s="4"/>
      <c r="O16" s="4"/>
      <c r="P16" s="4"/>
      <c r="Q16" s="18"/>
      <c r="S16" s="15"/>
      <c r="T16" s="4"/>
      <c r="U16" s="4"/>
      <c r="V16" s="4"/>
      <c r="W16" s="18"/>
    </row>
    <row r="17" spans="4:21" ht="12.75">
      <c r="D17" s="14" t="s">
        <v>60</v>
      </c>
      <c r="G17" s="6" t="s">
        <v>62</v>
      </c>
      <c r="L17" s="6" t="s">
        <v>64</v>
      </c>
      <c r="U17" s="14" t="s">
        <v>67</v>
      </c>
    </row>
    <row r="18" spans="4:21" ht="12.75">
      <c r="D18" s="7" t="s">
        <v>61</v>
      </c>
      <c r="L18" s="6" t="s">
        <v>65</v>
      </c>
      <c r="U18" s="14" t="s">
        <v>63</v>
      </c>
    </row>
  </sheetData>
  <sheetProtection/>
  <mergeCells count="4">
    <mergeCell ref="C1:E1"/>
    <mergeCell ref="G1:J1"/>
    <mergeCell ref="L1:Q1"/>
    <mergeCell ref="S1:W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&amp;C&amp;"Arial,Bold"&amp;16 2009 Swimming Season
Ohio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E106" sqref="E106"/>
    </sheetView>
  </sheetViews>
  <sheetFormatPr defaultColWidth="9.140625" defaultRowHeight="12.75"/>
  <cols>
    <col min="1" max="1" width="14.28125" style="44" customWidth="1"/>
    <col min="2" max="2" width="7.7109375" style="44" customWidth="1"/>
    <col min="3" max="3" width="33.00390625" style="44" customWidth="1"/>
    <col min="4" max="4" width="9.28125" style="44" customWidth="1"/>
    <col min="5" max="5" width="12.57421875" style="44" customWidth="1"/>
    <col min="6" max="6" width="8.28125" style="44" customWidth="1"/>
    <col min="7" max="10" width="9.7109375" style="44" customWidth="1"/>
    <col min="11" max="16384" width="9.140625" style="2" customWidth="1"/>
  </cols>
  <sheetData>
    <row r="1" spans="7:10" ht="15" customHeight="1">
      <c r="G1" s="106" t="s">
        <v>98</v>
      </c>
      <c r="H1" s="106"/>
      <c r="I1" s="106"/>
      <c r="J1" s="106"/>
    </row>
    <row r="2" spans="1:10" ht="33.75" customHeight="1">
      <c r="A2" s="3" t="s">
        <v>45</v>
      </c>
      <c r="B2" s="3" t="s">
        <v>46</v>
      </c>
      <c r="C2" s="3" t="s">
        <v>47</v>
      </c>
      <c r="D2" s="3" t="s">
        <v>80</v>
      </c>
      <c r="E2" s="3" t="s">
        <v>75</v>
      </c>
      <c r="F2" s="3" t="s">
        <v>72</v>
      </c>
      <c r="G2" s="3" t="s">
        <v>76</v>
      </c>
      <c r="H2" s="3" t="s">
        <v>77</v>
      </c>
      <c r="I2" s="3" t="s">
        <v>78</v>
      </c>
      <c r="J2" s="3" t="s">
        <v>79</v>
      </c>
    </row>
    <row r="3" spans="1:10" ht="12.75" customHeight="1">
      <c r="A3" s="31" t="s">
        <v>121</v>
      </c>
      <c r="B3" s="31" t="s">
        <v>122</v>
      </c>
      <c r="C3" s="31" t="s">
        <v>123</v>
      </c>
      <c r="D3" s="31" t="s">
        <v>96</v>
      </c>
      <c r="E3" s="31" t="s">
        <v>97</v>
      </c>
      <c r="F3" s="31">
        <v>1</v>
      </c>
      <c r="G3" s="31" t="s">
        <v>96</v>
      </c>
      <c r="H3" s="31" t="s">
        <v>96</v>
      </c>
      <c r="I3" s="31" t="s">
        <v>96</v>
      </c>
      <c r="J3" s="31" t="s">
        <v>96</v>
      </c>
    </row>
    <row r="4" spans="1:10" ht="12.75" customHeight="1">
      <c r="A4" s="31" t="s">
        <v>121</v>
      </c>
      <c r="B4" s="31" t="s">
        <v>124</v>
      </c>
      <c r="C4" s="31" t="s">
        <v>125</v>
      </c>
      <c r="D4" s="31" t="s">
        <v>96</v>
      </c>
      <c r="E4" s="31" t="s">
        <v>97</v>
      </c>
      <c r="F4" s="31">
        <v>1</v>
      </c>
      <c r="G4" s="31" t="s">
        <v>96</v>
      </c>
      <c r="H4" s="31" t="s">
        <v>96</v>
      </c>
      <c r="I4" s="31" t="s">
        <v>96</v>
      </c>
      <c r="J4" s="31" t="s">
        <v>96</v>
      </c>
    </row>
    <row r="5" spans="1:10" ht="12.75" customHeight="1">
      <c r="A5" s="31" t="s">
        <v>121</v>
      </c>
      <c r="B5" s="31" t="s">
        <v>126</v>
      </c>
      <c r="C5" s="31" t="s">
        <v>127</v>
      </c>
      <c r="D5" s="31" t="s">
        <v>96</v>
      </c>
      <c r="E5" s="31" t="s">
        <v>97</v>
      </c>
      <c r="F5" s="31">
        <v>1</v>
      </c>
      <c r="G5" s="31" t="s">
        <v>96</v>
      </c>
      <c r="H5" s="31" t="s">
        <v>96</v>
      </c>
      <c r="I5" s="31" t="s">
        <v>96</v>
      </c>
      <c r="J5" s="31" t="s">
        <v>96</v>
      </c>
    </row>
    <row r="6" spans="1:10" ht="12.75" customHeight="1">
      <c r="A6" s="34" t="s">
        <v>121</v>
      </c>
      <c r="B6" s="34" t="s">
        <v>128</v>
      </c>
      <c r="C6" s="34" t="s">
        <v>129</v>
      </c>
      <c r="D6" s="34" t="s">
        <v>96</v>
      </c>
      <c r="E6" s="34" t="s">
        <v>97</v>
      </c>
      <c r="F6" s="34">
        <v>1</v>
      </c>
      <c r="G6" s="34" t="s">
        <v>96</v>
      </c>
      <c r="H6" s="34" t="s">
        <v>96</v>
      </c>
      <c r="I6" s="34" t="s">
        <v>96</v>
      </c>
      <c r="J6" s="34" t="s">
        <v>96</v>
      </c>
    </row>
    <row r="7" spans="1:10" ht="12.75" customHeight="1">
      <c r="A7" s="45"/>
      <c r="B7" s="70">
        <f>COUNTA(B3:B6)</f>
        <v>4</v>
      </c>
      <c r="C7" s="45"/>
      <c r="D7" s="70">
        <f>COUNTIF(D3:D6,"Yes")</f>
        <v>4</v>
      </c>
      <c r="E7" s="45"/>
      <c r="F7" s="45"/>
      <c r="G7" s="45"/>
      <c r="H7" s="45"/>
      <c r="I7" s="45"/>
      <c r="J7" s="45"/>
    </row>
    <row r="8" spans="1:10" ht="12.75" customHeight="1">
      <c r="A8" s="45"/>
      <c r="B8" s="45"/>
      <c r="C8" s="45"/>
      <c r="D8" s="45"/>
      <c r="E8" s="45"/>
      <c r="F8" s="45"/>
      <c r="G8" s="45"/>
      <c r="H8" s="45"/>
      <c r="I8" s="45"/>
      <c r="J8" s="45"/>
    </row>
    <row r="9" spans="1:10" ht="12.75" customHeight="1">
      <c r="A9" s="91" t="s">
        <v>130</v>
      </c>
      <c r="B9" s="91" t="s">
        <v>223</v>
      </c>
      <c r="C9" s="91" t="s">
        <v>224</v>
      </c>
      <c r="D9" s="91" t="s">
        <v>96</v>
      </c>
      <c r="E9" s="91" t="s">
        <v>97</v>
      </c>
      <c r="F9" s="91">
        <v>2</v>
      </c>
      <c r="G9" s="31" t="s">
        <v>96</v>
      </c>
      <c r="H9" s="31" t="s">
        <v>96</v>
      </c>
      <c r="I9" s="31" t="s">
        <v>96</v>
      </c>
      <c r="J9" s="31" t="s">
        <v>96</v>
      </c>
    </row>
    <row r="10" spans="1:10" ht="12.75" customHeight="1">
      <c r="A10" s="91" t="s">
        <v>130</v>
      </c>
      <c r="B10" s="91" t="s">
        <v>225</v>
      </c>
      <c r="C10" s="91" t="s">
        <v>226</v>
      </c>
      <c r="D10" s="91" t="s">
        <v>96</v>
      </c>
      <c r="E10" s="91" t="s">
        <v>97</v>
      </c>
      <c r="F10" s="91">
        <v>2</v>
      </c>
      <c r="G10" s="31" t="s">
        <v>96</v>
      </c>
      <c r="H10" s="31" t="s">
        <v>96</v>
      </c>
      <c r="I10" s="31" t="s">
        <v>96</v>
      </c>
      <c r="J10" s="31" t="s">
        <v>96</v>
      </c>
    </row>
    <row r="11" spans="1:10" ht="12.75" customHeight="1">
      <c r="A11" s="91" t="s">
        <v>130</v>
      </c>
      <c r="B11" s="91" t="s">
        <v>227</v>
      </c>
      <c r="C11" s="91" t="s">
        <v>228</v>
      </c>
      <c r="D11" s="91" t="s">
        <v>96</v>
      </c>
      <c r="E11" s="91" t="s">
        <v>97</v>
      </c>
      <c r="F11" s="91">
        <v>2</v>
      </c>
      <c r="G11" s="31" t="s">
        <v>96</v>
      </c>
      <c r="H11" s="31" t="s">
        <v>96</v>
      </c>
      <c r="I11" s="31" t="s">
        <v>96</v>
      </c>
      <c r="J11" s="31" t="s">
        <v>96</v>
      </c>
    </row>
    <row r="12" spans="1:10" ht="12.75" customHeight="1">
      <c r="A12" s="91" t="s">
        <v>130</v>
      </c>
      <c r="B12" s="91" t="s">
        <v>229</v>
      </c>
      <c r="C12" s="91" t="s">
        <v>230</v>
      </c>
      <c r="D12" s="91" t="s">
        <v>96</v>
      </c>
      <c r="E12" s="91" t="s">
        <v>97</v>
      </c>
      <c r="F12" s="91">
        <v>2</v>
      </c>
      <c r="G12" s="91" t="s">
        <v>120</v>
      </c>
      <c r="H12" s="91" t="s">
        <v>120</v>
      </c>
      <c r="I12" s="91" t="s">
        <v>120</v>
      </c>
      <c r="J12" s="91" t="s">
        <v>120</v>
      </c>
    </row>
    <row r="13" spans="1:10" ht="12.75" customHeight="1">
      <c r="A13" s="91" t="s">
        <v>130</v>
      </c>
      <c r="B13" s="91" t="s">
        <v>231</v>
      </c>
      <c r="C13" s="91" t="s">
        <v>232</v>
      </c>
      <c r="D13" s="91" t="s">
        <v>96</v>
      </c>
      <c r="E13" s="91" t="s">
        <v>97</v>
      </c>
      <c r="F13" s="91">
        <v>2</v>
      </c>
      <c r="G13" s="91" t="s">
        <v>120</v>
      </c>
      <c r="H13" s="91" t="s">
        <v>120</v>
      </c>
      <c r="I13" s="91" t="s">
        <v>120</v>
      </c>
      <c r="J13" s="91" t="s">
        <v>120</v>
      </c>
    </row>
    <row r="14" spans="1:10" ht="12.75" customHeight="1">
      <c r="A14" s="91" t="s">
        <v>130</v>
      </c>
      <c r="B14" s="91" t="s">
        <v>233</v>
      </c>
      <c r="C14" s="91" t="s">
        <v>234</v>
      </c>
      <c r="D14" s="91" t="s">
        <v>96</v>
      </c>
      <c r="E14" s="91" t="s">
        <v>97</v>
      </c>
      <c r="F14" s="91">
        <v>2</v>
      </c>
      <c r="G14" s="31" t="s">
        <v>96</v>
      </c>
      <c r="H14" s="31" t="s">
        <v>96</v>
      </c>
      <c r="I14" s="31" t="s">
        <v>96</v>
      </c>
      <c r="J14" s="31" t="s">
        <v>96</v>
      </c>
    </row>
    <row r="15" spans="1:10" ht="12.75" customHeight="1">
      <c r="A15" s="91" t="s">
        <v>130</v>
      </c>
      <c r="B15" s="91" t="s">
        <v>131</v>
      </c>
      <c r="C15" s="91" t="s">
        <v>132</v>
      </c>
      <c r="D15" s="91" t="s">
        <v>96</v>
      </c>
      <c r="E15" s="91" t="s">
        <v>97</v>
      </c>
      <c r="F15" s="91">
        <v>1</v>
      </c>
      <c r="G15" s="31" t="s">
        <v>96</v>
      </c>
      <c r="H15" s="31" t="s">
        <v>96</v>
      </c>
      <c r="I15" s="31" t="s">
        <v>96</v>
      </c>
      <c r="J15" s="31" t="s">
        <v>96</v>
      </c>
    </row>
    <row r="16" spans="1:10" ht="12.75" customHeight="1">
      <c r="A16" s="91" t="s">
        <v>130</v>
      </c>
      <c r="B16" s="91" t="s">
        <v>133</v>
      </c>
      <c r="C16" s="91" t="s">
        <v>134</v>
      </c>
      <c r="D16" s="91" t="s">
        <v>96</v>
      </c>
      <c r="E16" s="91" t="s">
        <v>97</v>
      </c>
      <c r="F16" s="91">
        <v>1</v>
      </c>
      <c r="G16" s="31" t="s">
        <v>96</v>
      </c>
      <c r="H16" s="31" t="s">
        <v>96</v>
      </c>
      <c r="I16" s="31" t="s">
        <v>96</v>
      </c>
      <c r="J16" s="31" t="s">
        <v>96</v>
      </c>
    </row>
    <row r="17" spans="1:10" ht="12.75" customHeight="1">
      <c r="A17" s="91" t="s">
        <v>130</v>
      </c>
      <c r="B17" s="91" t="s">
        <v>135</v>
      </c>
      <c r="C17" s="91" t="s">
        <v>136</v>
      </c>
      <c r="D17" s="91" t="s">
        <v>96</v>
      </c>
      <c r="E17" s="91" t="s">
        <v>97</v>
      </c>
      <c r="F17" s="91">
        <v>1</v>
      </c>
      <c r="G17" s="31" t="s">
        <v>96</v>
      </c>
      <c r="H17" s="31" t="s">
        <v>96</v>
      </c>
      <c r="I17" s="31" t="s">
        <v>96</v>
      </c>
      <c r="J17" s="31" t="s">
        <v>96</v>
      </c>
    </row>
    <row r="18" spans="1:10" ht="12.75" customHeight="1">
      <c r="A18" s="91" t="s">
        <v>130</v>
      </c>
      <c r="B18" s="91" t="s">
        <v>235</v>
      </c>
      <c r="C18" s="91" t="s">
        <v>236</v>
      </c>
      <c r="D18" s="91" t="s">
        <v>96</v>
      </c>
      <c r="E18" s="91" t="s">
        <v>97</v>
      </c>
      <c r="F18" s="91">
        <v>2</v>
      </c>
      <c r="G18" s="31" t="s">
        <v>96</v>
      </c>
      <c r="H18" s="31" t="s">
        <v>96</v>
      </c>
      <c r="I18" s="31" t="s">
        <v>96</v>
      </c>
      <c r="J18" s="31" t="s">
        <v>96</v>
      </c>
    </row>
    <row r="19" spans="1:10" ht="12.75" customHeight="1">
      <c r="A19" s="91" t="s">
        <v>130</v>
      </c>
      <c r="B19" s="91" t="s">
        <v>237</v>
      </c>
      <c r="C19" s="91" t="s">
        <v>238</v>
      </c>
      <c r="D19" s="91" t="s">
        <v>96</v>
      </c>
      <c r="E19" s="91" t="s">
        <v>97</v>
      </c>
      <c r="F19" s="91">
        <v>2</v>
      </c>
      <c r="G19" s="91" t="s">
        <v>120</v>
      </c>
      <c r="H19" s="91" t="s">
        <v>120</v>
      </c>
      <c r="I19" s="91" t="s">
        <v>120</v>
      </c>
      <c r="J19" s="91" t="s">
        <v>120</v>
      </c>
    </row>
    <row r="20" spans="1:10" ht="12.75" customHeight="1">
      <c r="A20" s="91" t="s">
        <v>130</v>
      </c>
      <c r="B20" s="91" t="s">
        <v>239</v>
      </c>
      <c r="C20" s="91" t="s">
        <v>240</v>
      </c>
      <c r="D20" s="91" t="s">
        <v>96</v>
      </c>
      <c r="E20" s="91" t="s">
        <v>97</v>
      </c>
      <c r="F20" s="91">
        <v>2</v>
      </c>
      <c r="G20" s="31" t="s">
        <v>96</v>
      </c>
      <c r="H20" s="31" t="s">
        <v>96</v>
      </c>
      <c r="I20" s="31" t="s">
        <v>96</v>
      </c>
      <c r="J20" s="31" t="s">
        <v>96</v>
      </c>
    </row>
    <row r="21" spans="1:10" ht="12.75" customHeight="1">
      <c r="A21" s="91" t="s">
        <v>130</v>
      </c>
      <c r="B21" s="91" t="s">
        <v>241</v>
      </c>
      <c r="C21" s="91" t="s">
        <v>242</v>
      </c>
      <c r="D21" s="91" t="s">
        <v>96</v>
      </c>
      <c r="E21" s="91" t="s">
        <v>97</v>
      </c>
      <c r="F21" s="91">
        <v>2</v>
      </c>
      <c r="G21" s="31" t="s">
        <v>96</v>
      </c>
      <c r="H21" s="31" t="s">
        <v>96</v>
      </c>
      <c r="I21" s="31" t="s">
        <v>96</v>
      </c>
      <c r="J21" s="31" t="s">
        <v>96</v>
      </c>
    </row>
    <row r="22" spans="1:10" ht="12.75" customHeight="1">
      <c r="A22" s="91" t="s">
        <v>130</v>
      </c>
      <c r="B22" s="91" t="s">
        <v>243</v>
      </c>
      <c r="C22" s="91" t="s">
        <v>244</v>
      </c>
      <c r="D22" s="91" t="s">
        <v>96</v>
      </c>
      <c r="E22" s="91" t="s">
        <v>97</v>
      </c>
      <c r="F22" s="91">
        <v>2</v>
      </c>
      <c r="G22" s="91" t="s">
        <v>120</v>
      </c>
      <c r="H22" s="91" t="s">
        <v>120</v>
      </c>
      <c r="I22" s="91" t="s">
        <v>120</v>
      </c>
      <c r="J22" s="91" t="s">
        <v>120</v>
      </c>
    </row>
    <row r="23" spans="1:10" ht="12.75" customHeight="1">
      <c r="A23" s="91" t="s">
        <v>130</v>
      </c>
      <c r="B23" s="91" t="s">
        <v>245</v>
      </c>
      <c r="C23" s="91" t="s">
        <v>246</v>
      </c>
      <c r="D23" s="91" t="s">
        <v>96</v>
      </c>
      <c r="E23" s="91" t="s">
        <v>97</v>
      </c>
      <c r="F23" s="91">
        <v>2</v>
      </c>
      <c r="G23" s="91" t="s">
        <v>120</v>
      </c>
      <c r="H23" s="91" t="s">
        <v>120</v>
      </c>
      <c r="I23" s="91" t="s">
        <v>120</v>
      </c>
      <c r="J23" s="91" t="s">
        <v>120</v>
      </c>
    </row>
    <row r="24" spans="1:10" ht="12.75" customHeight="1">
      <c r="A24" s="91" t="s">
        <v>130</v>
      </c>
      <c r="B24" s="91" t="s">
        <v>247</v>
      </c>
      <c r="C24" s="91" t="s">
        <v>248</v>
      </c>
      <c r="D24" s="91" t="s">
        <v>96</v>
      </c>
      <c r="E24" s="91" t="s">
        <v>97</v>
      </c>
      <c r="F24" s="91">
        <v>2</v>
      </c>
      <c r="G24" s="91" t="s">
        <v>120</v>
      </c>
      <c r="H24" s="91" t="s">
        <v>120</v>
      </c>
      <c r="I24" s="91" t="s">
        <v>120</v>
      </c>
      <c r="J24" s="91" t="s">
        <v>120</v>
      </c>
    </row>
    <row r="25" spans="1:10" ht="12.75" customHeight="1">
      <c r="A25" s="91" t="s">
        <v>130</v>
      </c>
      <c r="B25" s="91" t="s">
        <v>249</v>
      </c>
      <c r="C25" s="91" t="s">
        <v>250</v>
      </c>
      <c r="D25" s="91" t="s">
        <v>96</v>
      </c>
      <c r="E25" s="91" t="s">
        <v>97</v>
      </c>
      <c r="F25" s="91">
        <v>2</v>
      </c>
      <c r="G25" s="31" t="s">
        <v>96</v>
      </c>
      <c r="H25" s="31" t="s">
        <v>96</v>
      </c>
      <c r="I25" s="31" t="s">
        <v>96</v>
      </c>
      <c r="J25" s="31" t="s">
        <v>96</v>
      </c>
    </row>
    <row r="26" spans="1:10" ht="12.75" customHeight="1">
      <c r="A26" s="91" t="s">
        <v>130</v>
      </c>
      <c r="B26" s="91" t="s">
        <v>137</v>
      </c>
      <c r="C26" s="91" t="s">
        <v>138</v>
      </c>
      <c r="D26" s="91" t="s">
        <v>96</v>
      </c>
      <c r="E26" s="91" t="s">
        <v>97</v>
      </c>
      <c r="F26" s="91">
        <v>1</v>
      </c>
      <c r="G26" s="31" t="s">
        <v>96</v>
      </c>
      <c r="H26" s="31" t="s">
        <v>96</v>
      </c>
      <c r="I26" s="31" t="s">
        <v>96</v>
      </c>
      <c r="J26" s="31" t="s">
        <v>96</v>
      </c>
    </row>
    <row r="27" spans="1:10" ht="12.75" customHeight="1">
      <c r="A27" s="92" t="s">
        <v>130</v>
      </c>
      <c r="B27" s="92" t="s">
        <v>251</v>
      </c>
      <c r="C27" s="92" t="s">
        <v>252</v>
      </c>
      <c r="D27" s="92" t="s">
        <v>96</v>
      </c>
      <c r="E27" s="92" t="s">
        <v>97</v>
      </c>
      <c r="F27" s="92">
        <v>2</v>
      </c>
      <c r="G27" s="34" t="s">
        <v>96</v>
      </c>
      <c r="H27" s="34" t="s">
        <v>96</v>
      </c>
      <c r="I27" s="34" t="s">
        <v>96</v>
      </c>
      <c r="J27" s="34" t="s">
        <v>96</v>
      </c>
    </row>
    <row r="28" spans="1:10" ht="12.75" customHeight="1">
      <c r="A28" s="45"/>
      <c r="B28" s="70">
        <f>COUNTA(B9:B27)</f>
        <v>19</v>
      </c>
      <c r="C28" s="45"/>
      <c r="D28" s="70">
        <f>COUNTIF(D9:D27,"Yes")</f>
        <v>19</v>
      </c>
      <c r="E28" s="45"/>
      <c r="F28" s="45"/>
      <c r="G28" s="45"/>
      <c r="H28" s="45"/>
      <c r="I28" s="45"/>
      <c r="J28" s="45"/>
    </row>
    <row r="29" spans="1:10" ht="12.7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</row>
    <row r="30" spans="1:10" ht="12.75" customHeight="1">
      <c r="A30" s="91" t="s">
        <v>139</v>
      </c>
      <c r="B30" s="91" t="s">
        <v>140</v>
      </c>
      <c r="C30" s="91" t="s">
        <v>141</v>
      </c>
      <c r="D30" s="91" t="s">
        <v>96</v>
      </c>
      <c r="E30" s="91" t="s">
        <v>97</v>
      </c>
      <c r="F30" s="91">
        <v>1</v>
      </c>
      <c r="G30" s="91" t="s">
        <v>120</v>
      </c>
      <c r="H30" s="91" t="s">
        <v>120</v>
      </c>
      <c r="I30" s="91" t="s">
        <v>120</v>
      </c>
      <c r="J30" s="91" t="s">
        <v>120</v>
      </c>
    </row>
    <row r="31" spans="1:10" ht="12.75" customHeight="1">
      <c r="A31" s="91" t="s">
        <v>139</v>
      </c>
      <c r="B31" s="91" t="s">
        <v>142</v>
      </c>
      <c r="C31" s="91" t="s">
        <v>143</v>
      </c>
      <c r="D31" s="91" t="s">
        <v>96</v>
      </c>
      <c r="E31" s="91" t="s">
        <v>97</v>
      </c>
      <c r="F31" s="91">
        <v>1</v>
      </c>
      <c r="G31" s="31" t="s">
        <v>96</v>
      </c>
      <c r="H31" s="31" t="s">
        <v>96</v>
      </c>
      <c r="I31" s="31" t="s">
        <v>96</v>
      </c>
      <c r="J31" s="31" t="s">
        <v>96</v>
      </c>
    </row>
    <row r="32" spans="1:10" ht="12.75" customHeight="1">
      <c r="A32" s="91" t="s">
        <v>139</v>
      </c>
      <c r="B32" s="91" t="s">
        <v>144</v>
      </c>
      <c r="C32" s="91" t="s">
        <v>145</v>
      </c>
      <c r="D32" s="91" t="s">
        <v>96</v>
      </c>
      <c r="E32" s="91" t="s">
        <v>97</v>
      </c>
      <c r="F32" s="91">
        <v>1</v>
      </c>
      <c r="G32" s="31" t="s">
        <v>96</v>
      </c>
      <c r="H32" s="31" t="s">
        <v>96</v>
      </c>
      <c r="I32" s="31" t="s">
        <v>96</v>
      </c>
      <c r="J32" s="31" t="s">
        <v>96</v>
      </c>
    </row>
    <row r="33" spans="1:10" ht="12.75" customHeight="1">
      <c r="A33" s="91" t="s">
        <v>139</v>
      </c>
      <c r="B33" s="91" t="s">
        <v>146</v>
      </c>
      <c r="C33" s="91" t="s">
        <v>147</v>
      </c>
      <c r="D33" s="91" t="s">
        <v>96</v>
      </c>
      <c r="E33" s="91" t="s">
        <v>97</v>
      </c>
      <c r="F33" s="91">
        <v>1</v>
      </c>
      <c r="G33" s="31" t="s">
        <v>96</v>
      </c>
      <c r="H33" s="31" t="s">
        <v>96</v>
      </c>
      <c r="I33" s="31" t="s">
        <v>96</v>
      </c>
      <c r="J33" s="31" t="s">
        <v>96</v>
      </c>
    </row>
    <row r="34" spans="1:10" ht="12.75" customHeight="1">
      <c r="A34" s="91" t="s">
        <v>139</v>
      </c>
      <c r="B34" s="91" t="s">
        <v>148</v>
      </c>
      <c r="C34" s="91" t="s">
        <v>149</v>
      </c>
      <c r="D34" s="91" t="s">
        <v>96</v>
      </c>
      <c r="E34" s="91" t="s">
        <v>97</v>
      </c>
      <c r="F34" s="91">
        <v>1</v>
      </c>
      <c r="G34" s="31" t="s">
        <v>96</v>
      </c>
      <c r="H34" s="31" t="s">
        <v>96</v>
      </c>
      <c r="I34" s="31" t="s">
        <v>96</v>
      </c>
      <c r="J34" s="31" t="s">
        <v>96</v>
      </c>
    </row>
    <row r="35" spans="1:10" ht="12.75" customHeight="1">
      <c r="A35" s="91" t="s">
        <v>139</v>
      </c>
      <c r="B35" s="91" t="s">
        <v>150</v>
      </c>
      <c r="C35" s="91" t="s">
        <v>151</v>
      </c>
      <c r="D35" s="91" t="s">
        <v>96</v>
      </c>
      <c r="E35" s="91" t="s">
        <v>97</v>
      </c>
      <c r="F35" s="91">
        <v>1</v>
      </c>
      <c r="G35" s="31" t="s">
        <v>96</v>
      </c>
      <c r="H35" s="31" t="s">
        <v>96</v>
      </c>
      <c r="I35" s="31" t="s">
        <v>96</v>
      </c>
      <c r="J35" s="31" t="s">
        <v>96</v>
      </c>
    </row>
    <row r="36" spans="1:10" ht="12.75" customHeight="1">
      <c r="A36" s="91" t="s">
        <v>139</v>
      </c>
      <c r="B36" s="91" t="s">
        <v>152</v>
      </c>
      <c r="C36" s="91" t="s">
        <v>153</v>
      </c>
      <c r="D36" s="91" t="s">
        <v>96</v>
      </c>
      <c r="E36" s="91" t="s">
        <v>97</v>
      </c>
      <c r="F36" s="91">
        <v>1</v>
      </c>
      <c r="G36" s="91" t="s">
        <v>120</v>
      </c>
      <c r="H36" s="91" t="s">
        <v>120</v>
      </c>
      <c r="I36" s="91" t="s">
        <v>120</v>
      </c>
      <c r="J36" s="91" t="s">
        <v>120</v>
      </c>
    </row>
    <row r="37" spans="1:10" ht="12.75" customHeight="1">
      <c r="A37" s="91" t="s">
        <v>139</v>
      </c>
      <c r="B37" s="91" t="s">
        <v>154</v>
      </c>
      <c r="C37" s="91" t="s">
        <v>155</v>
      </c>
      <c r="D37" s="91" t="s">
        <v>96</v>
      </c>
      <c r="E37" s="91" t="s">
        <v>97</v>
      </c>
      <c r="F37" s="91">
        <v>1</v>
      </c>
      <c r="G37" s="31" t="s">
        <v>96</v>
      </c>
      <c r="H37" s="31" t="s">
        <v>96</v>
      </c>
      <c r="I37" s="31" t="s">
        <v>96</v>
      </c>
      <c r="J37" s="31" t="s">
        <v>96</v>
      </c>
    </row>
    <row r="38" spans="1:10" ht="12.75" customHeight="1">
      <c r="A38" s="91" t="s">
        <v>139</v>
      </c>
      <c r="B38" s="91" t="s">
        <v>156</v>
      </c>
      <c r="C38" s="91" t="s">
        <v>157</v>
      </c>
      <c r="D38" s="91" t="s">
        <v>96</v>
      </c>
      <c r="E38" s="91" t="s">
        <v>97</v>
      </c>
      <c r="F38" s="91">
        <v>1</v>
      </c>
      <c r="G38" s="31" t="s">
        <v>96</v>
      </c>
      <c r="H38" s="31" t="s">
        <v>96</v>
      </c>
      <c r="I38" s="31" t="s">
        <v>96</v>
      </c>
      <c r="J38" s="31" t="s">
        <v>96</v>
      </c>
    </row>
    <row r="39" spans="1:10" ht="12.75" customHeight="1">
      <c r="A39" s="91" t="s">
        <v>139</v>
      </c>
      <c r="B39" s="91" t="s">
        <v>158</v>
      </c>
      <c r="C39" s="91" t="s">
        <v>159</v>
      </c>
      <c r="D39" s="91" t="s">
        <v>96</v>
      </c>
      <c r="E39" s="91" t="s">
        <v>97</v>
      </c>
      <c r="F39" s="91">
        <v>1</v>
      </c>
      <c r="G39" s="31" t="s">
        <v>96</v>
      </c>
      <c r="H39" s="31" t="s">
        <v>96</v>
      </c>
      <c r="I39" s="31" t="s">
        <v>96</v>
      </c>
      <c r="J39" s="31" t="s">
        <v>96</v>
      </c>
    </row>
    <row r="40" spans="1:10" ht="12.75" customHeight="1">
      <c r="A40" s="91" t="s">
        <v>139</v>
      </c>
      <c r="B40" s="91" t="s">
        <v>160</v>
      </c>
      <c r="C40" s="91" t="s">
        <v>161</v>
      </c>
      <c r="D40" s="91" t="s">
        <v>96</v>
      </c>
      <c r="E40" s="91" t="s">
        <v>97</v>
      </c>
      <c r="F40" s="91">
        <v>1</v>
      </c>
      <c r="G40" s="31" t="s">
        <v>96</v>
      </c>
      <c r="H40" s="31" t="s">
        <v>96</v>
      </c>
      <c r="I40" s="31" t="s">
        <v>96</v>
      </c>
      <c r="J40" s="31" t="s">
        <v>96</v>
      </c>
    </row>
    <row r="41" spans="1:10" ht="12.75" customHeight="1">
      <c r="A41" s="91" t="s">
        <v>139</v>
      </c>
      <c r="B41" s="91" t="s">
        <v>162</v>
      </c>
      <c r="C41" s="91" t="s">
        <v>163</v>
      </c>
      <c r="D41" s="91" t="s">
        <v>96</v>
      </c>
      <c r="E41" s="91" t="s">
        <v>97</v>
      </c>
      <c r="F41" s="91">
        <v>1</v>
      </c>
      <c r="G41" s="31" t="s">
        <v>96</v>
      </c>
      <c r="H41" s="31" t="s">
        <v>96</v>
      </c>
      <c r="I41" s="31" t="s">
        <v>96</v>
      </c>
      <c r="J41" s="31" t="s">
        <v>96</v>
      </c>
    </row>
    <row r="42" spans="1:10" ht="12.75" customHeight="1">
      <c r="A42" s="91" t="s">
        <v>139</v>
      </c>
      <c r="B42" s="91" t="s">
        <v>164</v>
      </c>
      <c r="C42" s="91" t="s">
        <v>165</v>
      </c>
      <c r="D42" s="91" t="s">
        <v>96</v>
      </c>
      <c r="E42" s="91" t="s">
        <v>97</v>
      </c>
      <c r="F42" s="91">
        <v>1</v>
      </c>
      <c r="G42" s="31" t="s">
        <v>96</v>
      </c>
      <c r="H42" s="31" t="s">
        <v>96</v>
      </c>
      <c r="I42" s="31" t="s">
        <v>96</v>
      </c>
      <c r="J42" s="31" t="s">
        <v>96</v>
      </c>
    </row>
    <row r="43" spans="1:10" ht="12.75" customHeight="1">
      <c r="A43" s="91" t="s">
        <v>139</v>
      </c>
      <c r="B43" s="91" t="s">
        <v>166</v>
      </c>
      <c r="C43" s="91" t="s">
        <v>167</v>
      </c>
      <c r="D43" s="91" t="s">
        <v>96</v>
      </c>
      <c r="E43" s="91" t="s">
        <v>97</v>
      </c>
      <c r="F43" s="91">
        <v>1</v>
      </c>
      <c r="G43" s="91" t="s">
        <v>120</v>
      </c>
      <c r="H43" s="91" t="s">
        <v>120</v>
      </c>
      <c r="I43" s="91" t="s">
        <v>120</v>
      </c>
      <c r="J43" s="91" t="s">
        <v>120</v>
      </c>
    </row>
    <row r="44" spans="1:10" ht="12.75" customHeight="1">
      <c r="A44" s="91" t="s">
        <v>139</v>
      </c>
      <c r="B44" s="91" t="s">
        <v>168</v>
      </c>
      <c r="C44" s="91" t="s">
        <v>169</v>
      </c>
      <c r="D44" s="91" t="s">
        <v>96</v>
      </c>
      <c r="E44" s="91" t="s">
        <v>97</v>
      </c>
      <c r="F44" s="91">
        <v>1</v>
      </c>
      <c r="G44" s="91" t="s">
        <v>120</v>
      </c>
      <c r="H44" s="91" t="s">
        <v>120</v>
      </c>
      <c r="I44" s="91" t="s">
        <v>120</v>
      </c>
      <c r="J44" s="91" t="s">
        <v>120</v>
      </c>
    </row>
    <row r="45" spans="1:10" ht="12.75" customHeight="1">
      <c r="A45" s="91" t="s">
        <v>139</v>
      </c>
      <c r="B45" s="91" t="s">
        <v>170</v>
      </c>
      <c r="C45" s="91" t="s">
        <v>171</v>
      </c>
      <c r="D45" s="91" t="s">
        <v>96</v>
      </c>
      <c r="E45" s="91" t="s">
        <v>97</v>
      </c>
      <c r="F45" s="91">
        <v>1</v>
      </c>
      <c r="G45" s="31" t="s">
        <v>96</v>
      </c>
      <c r="H45" s="31" t="s">
        <v>96</v>
      </c>
      <c r="I45" s="31" t="s">
        <v>96</v>
      </c>
      <c r="J45" s="31" t="s">
        <v>96</v>
      </c>
    </row>
    <row r="46" spans="1:10" ht="12.75" customHeight="1">
      <c r="A46" s="91" t="s">
        <v>139</v>
      </c>
      <c r="B46" s="91" t="s">
        <v>172</v>
      </c>
      <c r="C46" s="91" t="s">
        <v>173</v>
      </c>
      <c r="D46" s="91" t="s">
        <v>96</v>
      </c>
      <c r="E46" s="91" t="s">
        <v>97</v>
      </c>
      <c r="F46" s="91">
        <v>1</v>
      </c>
      <c r="G46" s="31" t="s">
        <v>96</v>
      </c>
      <c r="H46" s="31" t="s">
        <v>96</v>
      </c>
      <c r="I46" s="31" t="s">
        <v>96</v>
      </c>
      <c r="J46" s="31" t="s">
        <v>96</v>
      </c>
    </row>
    <row r="47" spans="1:10" ht="12.75" customHeight="1">
      <c r="A47" s="91" t="s">
        <v>139</v>
      </c>
      <c r="B47" s="91" t="s">
        <v>174</v>
      </c>
      <c r="C47" s="91" t="s">
        <v>175</v>
      </c>
      <c r="D47" s="91" t="s">
        <v>96</v>
      </c>
      <c r="E47" s="91" t="s">
        <v>97</v>
      </c>
      <c r="F47" s="91">
        <v>1</v>
      </c>
      <c r="G47" s="31" t="s">
        <v>96</v>
      </c>
      <c r="H47" s="31" t="s">
        <v>96</v>
      </c>
      <c r="I47" s="31" t="s">
        <v>96</v>
      </c>
      <c r="J47" s="31" t="s">
        <v>96</v>
      </c>
    </row>
    <row r="48" spans="1:10" ht="12.75" customHeight="1">
      <c r="A48" s="91" t="s">
        <v>139</v>
      </c>
      <c r="B48" s="91" t="s">
        <v>176</v>
      </c>
      <c r="C48" s="91" t="s">
        <v>177</v>
      </c>
      <c r="D48" s="91" t="s">
        <v>96</v>
      </c>
      <c r="E48" s="91" t="s">
        <v>97</v>
      </c>
      <c r="F48" s="91">
        <v>1</v>
      </c>
      <c r="G48" s="31" t="s">
        <v>96</v>
      </c>
      <c r="H48" s="31" t="s">
        <v>96</v>
      </c>
      <c r="I48" s="31" t="s">
        <v>96</v>
      </c>
      <c r="J48" s="31" t="s">
        <v>96</v>
      </c>
    </row>
    <row r="49" spans="1:10" ht="12.75" customHeight="1">
      <c r="A49" s="91" t="s">
        <v>139</v>
      </c>
      <c r="B49" s="91" t="s">
        <v>178</v>
      </c>
      <c r="C49" s="91" t="s">
        <v>179</v>
      </c>
      <c r="D49" s="91" t="s">
        <v>96</v>
      </c>
      <c r="E49" s="91" t="s">
        <v>97</v>
      </c>
      <c r="F49" s="91">
        <v>1</v>
      </c>
      <c r="G49" s="31" t="s">
        <v>96</v>
      </c>
      <c r="H49" s="31" t="s">
        <v>96</v>
      </c>
      <c r="I49" s="31" t="s">
        <v>96</v>
      </c>
      <c r="J49" s="31" t="s">
        <v>96</v>
      </c>
    </row>
    <row r="50" spans="1:10" ht="12.75" customHeight="1">
      <c r="A50" s="91" t="s">
        <v>139</v>
      </c>
      <c r="B50" s="91" t="s">
        <v>180</v>
      </c>
      <c r="C50" s="91" t="s">
        <v>181</v>
      </c>
      <c r="D50" s="91" t="s">
        <v>96</v>
      </c>
      <c r="E50" s="91" t="s">
        <v>97</v>
      </c>
      <c r="F50" s="91">
        <v>1</v>
      </c>
      <c r="G50" s="91" t="s">
        <v>120</v>
      </c>
      <c r="H50" s="91" t="s">
        <v>120</v>
      </c>
      <c r="I50" s="91" t="s">
        <v>120</v>
      </c>
      <c r="J50" s="91" t="s">
        <v>120</v>
      </c>
    </row>
    <row r="51" spans="1:10" ht="12.75" customHeight="1">
      <c r="A51" s="91" t="s">
        <v>139</v>
      </c>
      <c r="B51" s="91" t="s">
        <v>182</v>
      </c>
      <c r="C51" s="91" t="s">
        <v>183</v>
      </c>
      <c r="D51" s="91" t="s">
        <v>96</v>
      </c>
      <c r="E51" s="91" t="s">
        <v>97</v>
      </c>
      <c r="F51" s="91">
        <v>1</v>
      </c>
      <c r="G51" s="31" t="s">
        <v>96</v>
      </c>
      <c r="H51" s="31" t="s">
        <v>96</v>
      </c>
      <c r="I51" s="31" t="s">
        <v>96</v>
      </c>
      <c r="J51" s="31" t="s">
        <v>96</v>
      </c>
    </row>
    <row r="52" spans="1:10" ht="12.75" customHeight="1">
      <c r="A52" s="91" t="s">
        <v>139</v>
      </c>
      <c r="B52" s="91" t="s">
        <v>184</v>
      </c>
      <c r="C52" s="91" t="s">
        <v>185</v>
      </c>
      <c r="D52" s="91" t="s">
        <v>96</v>
      </c>
      <c r="E52" s="91" t="s">
        <v>97</v>
      </c>
      <c r="F52" s="91">
        <v>1</v>
      </c>
      <c r="G52" s="31" t="s">
        <v>96</v>
      </c>
      <c r="H52" s="31" t="s">
        <v>96</v>
      </c>
      <c r="I52" s="31" t="s">
        <v>96</v>
      </c>
      <c r="J52" s="31" t="s">
        <v>96</v>
      </c>
    </row>
    <row r="53" spans="1:10" ht="12.75" customHeight="1">
      <c r="A53" s="91" t="s">
        <v>139</v>
      </c>
      <c r="B53" s="91" t="s">
        <v>186</v>
      </c>
      <c r="C53" s="91" t="s">
        <v>187</v>
      </c>
      <c r="D53" s="91" t="s">
        <v>96</v>
      </c>
      <c r="E53" s="91" t="s">
        <v>97</v>
      </c>
      <c r="F53" s="91">
        <v>1</v>
      </c>
      <c r="G53" s="31" t="s">
        <v>96</v>
      </c>
      <c r="H53" s="31" t="s">
        <v>96</v>
      </c>
      <c r="I53" s="31" t="s">
        <v>96</v>
      </c>
      <c r="J53" s="31" t="s">
        <v>96</v>
      </c>
    </row>
    <row r="54" spans="1:10" ht="12.75" customHeight="1">
      <c r="A54" s="92" t="s">
        <v>139</v>
      </c>
      <c r="B54" s="92" t="s">
        <v>188</v>
      </c>
      <c r="C54" s="92" t="s">
        <v>189</v>
      </c>
      <c r="D54" s="92" t="s">
        <v>96</v>
      </c>
      <c r="E54" s="92" t="s">
        <v>97</v>
      </c>
      <c r="F54" s="92">
        <v>1</v>
      </c>
      <c r="G54" s="92" t="s">
        <v>120</v>
      </c>
      <c r="H54" s="92" t="s">
        <v>120</v>
      </c>
      <c r="I54" s="92" t="s">
        <v>120</v>
      </c>
      <c r="J54" s="92" t="s">
        <v>120</v>
      </c>
    </row>
    <row r="55" spans="1:10" ht="12.75" customHeight="1">
      <c r="A55" s="45"/>
      <c r="B55" s="70">
        <f>COUNTA(B30:B54)</f>
        <v>25</v>
      </c>
      <c r="C55" s="45"/>
      <c r="D55" s="70">
        <f>COUNTIF(D30:D54,"Yes")</f>
        <v>25</v>
      </c>
      <c r="E55" s="45"/>
      <c r="F55" s="45"/>
      <c r="G55" s="45"/>
      <c r="H55" s="45"/>
      <c r="I55" s="45"/>
      <c r="J55" s="45"/>
    </row>
    <row r="56" spans="1:10" ht="12.7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</row>
    <row r="57" spans="1:10" ht="12.75" customHeight="1">
      <c r="A57" s="31" t="s">
        <v>190</v>
      </c>
      <c r="B57" s="31" t="s">
        <v>191</v>
      </c>
      <c r="C57" s="31" t="s">
        <v>192</v>
      </c>
      <c r="D57" s="31" t="s">
        <v>96</v>
      </c>
      <c r="E57" s="31" t="s">
        <v>97</v>
      </c>
      <c r="F57" s="31">
        <v>1</v>
      </c>
      <c r="G57" s="31" t="s">
        <v>96</v>
      </c>
      <c r="H57" s="31" t="s">
        <v>96</v>
      </c>
      <c r="I57" s="31" t="s">
        <v>96</v>
      </c>
      <c r="J57" s="31" t="s">
        <v>96</v>
      </c>
    </row>
    <row r="58" spans="1:10" ht="12.75" customHeight="1">
      <c r="A58" s="95" t="s">
        <v>190</v>
      </c>
      <c r="B58" s="96" t="s">
        <v>255</v>
      </c>
      <c r="C58" s="97" t="s">
        <v>256</v>
      </c>
      <c r="D58" s="31" t="s">
        <v>96</v>
      </c>
      <c r="E58" s="31" t="s">
        <v>97</v>
      </c>
      <c r="F58" s="31">
        <v>1</v>
      </c>
      <c r="G58" s="31" t="s">
        <v>96</v>
      </c>
      <c r="H58" s="31" t="s">
        <v>96</v>
      </c>
      <c r="I58" s="31" t="s">
        <v>96</v>
      </c>
      <c r="J58" s="31" t="s">
        <v>96</v>
      </c>
    </row>
    <row r="59" spans="1:10" ht="12.75" customHeight="1">
      <c r="A59" s="34" t="s">
        <v>190</v>
      </c>
      <c r="B59" s="34" t="s">
        <v>193</v>
      </c>
      <c r="C59" s="34" t="s">
        <v>194</v>
      </c>
      <c r="D59" s="34" t="s">
        <v>96</v>
      </c>
      <c r="E59" s="34" t="s">
        <v>97</v>
      </c>
      <c r="F59" s="34">
        <v>1</v>
      </c>
      <c r="G59" s="34" t="s">
        <v>96</v>
      </c>
      <c r="H59" s="34" t="s">
        <v>96</v>
      </c>
      <c r="I59" s="34" t="s">
        <v>96</v>
      </c>
      <c r="J59" s="34" t="s">
        <v>96</v>
      </c>
    </row>
    <row r="60" spans="1:10" ht="12.75" customHeight="1">
      <c r="A60" s="45"/>
      <c r="B60" s="70">
        <f>COUNTA(B57:B59)</f>
        <v>3</v>
      </c>
      <c r="C60" s="45"/>
      <c r="D60" s="70">
        <f>COUNTIF(D57:D59,"Yes")</f>
        <v>3</v>
      </c>
      <c r="E60" s="46"/>
      <c r="F60" s="46"/>
      <c r="G60" s="46"/>
      <c r="H60" s="46"/>
      <c r="I60" s="46"/>
      <c r="J60" s="46"/>
    </row>
    <row r="61" spans="1:10" ht="12.75" customHeight="1">
      <c r="A61" s="45"/>
      <c r="B61" s="70"/>
      <c r="C61" s="45"/>
      <c r="D61" s="70"/>
      <c r="E61" s="46"/>
      <c r="F61" s="46"/>
      <c r="G61" s="46"/>
      <c r="H61" s="46"/>
      <c r="I61" s="46"/>
      <c r="J61" s="46"/>
    </row>
    <row r="62" spans="1:10" ht="12.75" customHeight="1">
      <c r="A62" s="31" t="s">
        <v>195</v>
      </c>
      <c r="B62" s="31" t="s">
        <v>196</v>
      </c>
      <c r="C62" s="31" t="s">
        <v>197</v>
      </c>
      <c r="D62" s="31" t="s">
        <v>96</v>
      </c>
      <c r="E62" s="31" t="s">
        <v>97</v>
      </c>
      <c r="F62" s="31">
        <v>1</v>
      </c>
      <c r="G62" s="31" t="s">
        <v>96</v>
      </c>
      <c r="H62" s="31" t="s">
        <v>96</v>
      </c>
      <c r="I62" s="31" t="s">
        <v>96</v>
      </c>
      <c r="J62" s="31" t="s">
        <v>96</v>
      </c>
    </row>
    <row r="63" spans="1:10" ht="12.75" customHeight="1">
      <c r="A63" s="98" t="s">
        <v>195</v>
      </c>
      <c r="B63" s="99" t="s">
        <v>198</v>
      </c>
      <c r="C63" s="99" t="s">
        <v>199</v>
      </c>
      <c r="D63" s="99" t="s">
        <v>96</v>
      </c>
      <c r="E63" s="99" t="s">
        <v>97</v>
      </c>
      <c r="F63" s="99">
        <v>1</v>
      </c>
      <c r="G63" s="98" t="s">
        <v>96</v>
      </c>
      <c r="H63" s="98" t="s">
        <v>96</v>
      </c>
      <c r="I63" s="98" t="s">
        <v>96</v>
      </c>
      <c r="J63" s="98" t="s">
        <v>96</v>
      </c>
    </row>
    <row r="64" spans="1:10" ht="12.75" customHeight="1">
      <c r="A64" s="45"/>
      <c r="B64" s="70">
        <f>COUNTA(B62:B63)</f>
        <v>2</v>
      </c>
      <c r="C64" s="45"/>
      <c r="D64" s="70">
        <f>COUNTIF(D62:D63,"Yes")</f>
        <v>2</v>
      </c>
      <c r="E64" s="45"/>
      <c r="F64" s="45"/>
      <c r="G64" s="45"/>
      <c r="H64" s="45"/>
      <c r="I64" s="45"/>
      <c r="J64" s="45"/>
    </row>
    <row r="65" spans="1:10" ht="12.75" customHeight="1">
      <c r="A65" s="45"/>
      <c r="B65" s="70"/>
      <c r="C65" s="45"/>
      <c r="D65" s="70"/>
      <c r="E65" s="46"/>
      <c r="F65" s="46"/>
      <c r="G65" s="46"/>
      <c r="H65" s="46"/>
      <c r="I65" s="46"/>
      <c r="J65" s="46"/>
    </row>
    <row r="66" spans="1:10" ht="12.75" customHeight="1">
      <c r="A66" s="91" t="s">
        <v>200</v>
      </c>
      <c r="B66" s="91" t="s">
        <v>201</v>
      </c>
      <c r="C66" s="91" t="s">
        <v>202</v>
      </c>
      <c r="D66" s="91" t="s">
        <v>96</v>
      </c>
      <c r="E66" s="91" t="s">
        <v>97</v>
      </c>
      <c r="F66" s="91">
        <v>1</v>
      </c>
      <c r="G66" s="31" t="s">
        <v>96</v>
      </c>
      <c r="H66" s="31" t="s">
        <v>96</v>
      </c>
      <c r="I66" s="31" t="s">
        <v>96</v>
      </c>
      <c r="J66" s="31" t="s">
        <v>96</v>
      </c>
    </row>
    <row r="67" spans="1:10" ht="12.75" customHeight="1">
      <c r="A67" s="92" t="s">
        <v>200</v>
      </c>
      <c r="B67" s="92" t="s">
        <v>203</v>
      </c>
      <c r="C67" s="92" t="s">
        <v>204</v>
      </c>
      <c r="D67" s="92" t="s">
        <v>96</v>
      </c>
      <c r="E67" s="92" t="s">
        <v>97</v>
      </c>
      <c r="F67" s="92">
        <v>1</v>
      </c>
      <c r="G67" s="34" t="s">
        <v>96</v>
      </c>
      <c r="H67" s="34" t="s">
        <v>96</v>
      </c>
      <c r="I67" s="34" t="s">
        <v>96</v>
      </c>
      <c r="J67" s="34" t="s">
        <v>96</v>
      </c>
    </row>
    <row r="68" spans="1:10" ht="12.75" customHeight="1">
      <c r="A68" s="45"/>
      <c r="B68" s="70">
        <f>COUNTA(B66:B67)</f>
        <v>2</v>
      </c>
      <c r="C68" s="45"/>
      <c r="D68" s="70">
        <f>COUNTIF(D66:D67,"Yes")</f>
        <v>2</v>
      </c>
      <c r="E68" s="45"/>
      <c r="F68" s="45"/>
      <c r="G68" s="45"/>
      <c r="H68" s="45"/>
      <c r="I68" s="45"/>
      <c r="J68" s="45"/>
    </row>
    <row r="69" spans="1:10" ht="12.75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</row>
    <row r="70" spans="1:10" ht="12.75" customHeight="1">
      <c r="A70" s="91" t="s">
        <v>205</v>
      </c>
      <c r="B70" s="91" t="s">
        <v>206</v>
      </c>
      <c r="C70" s="91" t="s">
        <v>207</v>
      </c>
      <c r="D70" s="91" t="s">
        <v>96</v>
      </c>
      <c r="E70" s="91" t="s">
        <v>97</v>
      </c>
      <c r="F70" s="91">
        <v>1</v>
      </c>
      <c r="G70" s="31" t="s">
        <v>96</v>
      </c>
      <c r="H70" s="31" t="s">
        <v>96</v>
      </c>
      <c r="I70" s="31" t="s">
        <v>96</v>
      </c>
      <c r="J70" s="31" t="s">
        <v>96</v>
      </c>
    </row>
    <row r="71" spans="1:10" ht="12.75" customHeight="1">
      <c r="A71" s="91" t="s">
        <v>205</v>
      </c>
      <c r="B71" s="91" t="s">
        <v>208</v>
      </c>
      <c r="C71" s="91" t="s">
        <v>209</v>
      </c>
      <c r="D71" s="91" t="s">
        <v>96</v>
      </c>
      <c r="E71" s="91" t="s">
        <v>97</v>
      </c>
      <c r="F71" s="91">
        <v>1</v>
      </c>
      <c r="G71" s="31" t="s">
        <v>96</v>
      </c>
      <c r="H71" s="31" t="s">
        <v>96</v>
      </c>
      <c r="I71" s="31" t="s">
        <v>96</v>
      </c>
      <c r="J71" s="31" t="s">
        <v>96</v>
      </c>
    </row>
    <row r="72" spans="1:10" ht="12.75" customHeight="1">
      <c r="A72" s="91" t="s">
        <v>205</v>
      </c>
      <c r="B72" s="91" t="s">
        <v>210</v>
      </c>
      <c r="C72" s="91" t="s">
        <v>211</v>
      </c>
      <c r="D72" s="91" t="s">
        <v>96</v>
      </c>
      <c r="E72" s="91" t="s">
        <v>97</v>
      </c>
      <c r="F72" s="91">
        <v>1</v>
      </c>
      <c r="G72" s="31" t="s">
        <v>96</v>
      </c>
      <c r="H72" s="31" t="s">
        <v>96</v>
      </c>
      <c r="I72" s="31" t="s">
        <v>96</v>
      </c>
      <c r="J72" s="31" t="s">
        <v>96</v>
      </c>
    </row>
    <row r="73" spans="1:10" ht="12.75" customHeight="1">
      <c r="A73" s="91" t="s">
        <v>205</v>
      </c>
      <c r="B73" s="91" t="s">
        <v>212</v>
      </c>
      <c r="C73" s="91" t="s">
        <v>213</v>
      </c>
      <c r="D73" s="91" t="s">
        <v>96</v>
      </c>
      <c r="E73" s="91" t="s">
        <v>97</v>
      </c>
      <c r="F73" s="91">
        <v>2</v>
      </c>
      <c r="G73" s="31" t="s">
        <v>96</v>
      </c>
      <c r="H73" s="31" t="s">
        <v>96</v>
      </c>
      <c r="I73" s="31" t="s">
        <v>96</v>
      </c>
      <c r="J73" s="31" t="s">
        <v>96</v>
      </c>
    </row>
    <row r="74" spans="1:10" ht="12.75" customHeight="1">
      <c r="A74" s="91" t="s">
        <v>205</v>
      </c>
      <c r="B74" s="91" t="s">
        <v>214</v>
      </c>
      <c r="C74" s="91" t="s">
        <v>215</v>
      </c>
      <c r="D74" s="91" t="s">
        <v>96</v>
      </c>
      <c r="E74" s="91" t="s">
        <v>97</v>
      </c>
      <c r="F74" s="91">
        <v>1</v>
      </c>
      <c r="G74" s="31" t="s">
        <v>96</v>
      </c>
      <c r="H74" s="31" t="s">
        <v>96</v>
      </c>
      <c r="I74" s="31" t="s">
        <v>96</v>
      </c>
      <c r="J74" s="31" t="s">
        <v>96</v>
      </c>
    </row>
    <row r="75" spans="1:10" ht="12.75" customHeight="1">
      <c r="A75" s="91" t="s">
        <v>205</v>
      </c>
      <c r="B75" s="91" t="s">
        <v>216</v>
      </c>
      <c r="C75" s="91" t="s">
        <v>217</v>
      </c>
      <c r="D75" s="91" t="s">
        <v>96</v>
      </c>
      <c r="E75" s="91" t="s">
        <v>97</v>
      </c>
      <c r="F75" s="91">
        <v>1</v>
      </c>
      <c r="G75" s="31" t="s">
        <v>96</v>
      </c>
      <c r="H75" s="31" t="s">
        <v>96</v>
      </c>
      <c r="I75" s="31" t="s">
        <v>96</v>
      </c>
      <c r="J75" s="31" t="s">
        <v>96</v>
      </c>
    </row>
    <row r="76" spans="1:10" ht="12.75" customHeight="1">
      <c r="A76" s="92" t="s">
        <v>205</v>
      </c>
      <c r="B76" s="92" t="s">
        <v>218</v>
      </c>
      <c r="C76" s="92" t="s">
        <v>219</v>
      </c>
      <c r="D76" s="92" t="s">
        <v>96</v>
      </c>
      <c r="E76" s="92" t="s">
        <v>97</v>
      </c>
      <c r="F76" s="92">
        <v>2</v>
      </c>
      <c r="G76" s="34" t="s">
        <v>96</v>
      </c>
      <c r="H76" s="34" t="s">
        <v>96</v>
      </c>
      <c r="I76" s="34" t="s">
        <v>96</v>
      </c>
      <c r="J76" s="34" t="s">
        <v>96</v>
      </c>
    </row>
    <row r="77" spans="1:10" ht="12.75" customHeight="1">
      <c r="A77" s="45"/>
      <c r="B77" s="70">
        <f>COUNTA(B70:B76)</f>
        <v>7</v>
      </c>
      <c r="C77" s="45"/>
      <c r="D77" s="70">
        <f>COUNTIF(D70:D76,"Yes")</f>
        <v>7</v>
      </c>
      <c r="E77" s="45"/>
      <c r="F77" s="45"/>
      <c r="G77" s="45"/>
      <c r="H77" s="45"/>
      <c r="I77" s="45"/>
      <c r="J77" s="45"/>
    </row>
    <row r="78" spans="1:10" ht="12.75" customHeight="1">
      <c r="A78" s="46"/>
      <c r="B78" s="46"/>
      <c r="C78" s="46"/>
      <c r="D78" s="46"/>
      <c r="E78" s="46"/>
      <c r="F78" s="46"/>
      <c r="G78" s="46"/>
      <c r="H78" s="46"/>
      <c r="I78" s="46"/>
      <c r="J78" s="46"/>
    </row>
    <row r="79" spans="1:4" ht="12.75" customHeight="1">
      <c r="A79" s="19" t="s">
        <v>107</v>
      </c>
      <c r="B79" s="19">
        <f>B7+B28+B55+B60+B64+B68+B77</f>
        <v>62</v>
      </c>
      <c r="D79" s="19">
        <f>D7+D28+D55+D60+D64+D68+D77</f>
        <v>62</v>
      </c>
    </row>
  </sheetData>
  <sheetProtection/>
  <mergeCells count="1">
    <mergeCell ref="G1:J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2009 Swimming Season
Ohio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00390625" style="0" customWidth="1"/>
    <col min="2" max="2" width="7.7109375" style="0" customWidth="1"/>
    <col min="3" max="3" width="41.00390625" style="0" customWidth="1"/>
    <col min="4" max="5" width="9.28125" style="0" customWidth="1"/>
    <col min="6" max="6" width="9.28125" style="6" customWidth="1"/>
    <col min="7" max="7" width="11.00390625" style="0" customWidth="1"/>
    <col min="8" max="8" width="9.28125" style="0" customWidth="1"/>
    <col min="9" max="9" width="11.00390625" style="0" customWidth="1"/>
  </cols>
  <sheetData>
    <row r="1" spans="1:9" s="23" customFormat="1" ht="46.5" customHeight="1">
      <c r="A1" s="24" t="s">
        <v>45</v>
      </c>
      <c r="B1" s="24" t="s">
        <v>46</v>
      </c>
      <c r="C1" s="24" t="s">
        <v>47</v>
      </c>
      <c r="D1" s="24" t="s">
        <v>48</v>
      </c>
      <c r="E1" s="24" t="s">
        <v>49</v>
      </c>
      <c r="F1" s="3" t="s">
        <v>50</v>
      </c>
      <c r="G1" s="24" t="s">
        <v>51</v>
      </c>
      <c r="H1" s="24" t="s">
        <v>70</v>
      </c>
      <c r="I1" s="24" t="s">
        <v>69</v>
      </c>
    </row>
    <row r="2" spans="1:10" ht="12.75" customHeight="1">
      <c r="A2" s="91" t="s">
        <v>121</v>
      </c>
      <c r="B2" s="91" t="s">
        <v>122</v>
      </c>
      <c r="C2" s="91" t="s">
        <v>123</v>
      </c>
      <c r="D2" s="91">
        <v>99</v>
      </c>
      <c r="E2" s="91" t="s">
        <v>119</v>
      </c>
      <c r="F2" s="91">
        <v>4</v>
      </c>
      <c r="G2" s="91" t="s">
        <v>220</v>
      </c>
      <c r="H2" s="91">
        <v>0</v>
      </c>
      <c r="I2" s="91" t="s">
        <v>220</v>
      </c>
      <c r="J2" s="29"/>
    </row>
    <row r="3" spans="1:10" ht="12.75" customHeight="1">
      <c r="A3" s="91" t="s">
        <v>121</v>
      </c>
      <c r="B3" s="91" t="s">
        <v>124</v>
      </c>
      <c r="C3" s="91" t="s">
        <v>125</v>
      </c>
      <c r="D3" s="91">
        <v>99</v>
      </c>
      <c r="E3" s="91" t="s">
        <v>119</v>
      </c>
      <c r="F3" s="91">
        <v>4</v>
      </c>
      <c r="G3" s="91" t="s">
        <v>220</v>
      </c>
      <c r="H3" s="91">
        <v>0</v>
      </c>
      <c r="I3" s="91" t="s">
        <v>220</v>
      </c>
      <c r="J3" s="29"/>
    </row>
    <row r="4" spans="1:10" ht="12.75" customHeight="1">
      <c r="A4" s="91" t="s">
        <v>121</v>
      </c>
      <c r="B4" s="91" t="s">
        <v>126</v>
      </c>
      <c r="C4" s="91" t="s">
        <v>127</v>
      </c>
      <c r="D4" s="91">
        <v>99</v>
      </c>
      <c r="E4" s="91" t="s">
        <v>119</v>
      </c>
      <c r="F4" s="91">
        <v>4</v>
      </c>
      <c r="G4" s="91" t="s">
        <v>220</v>
      </c>
      <c r="H4" s="91">
        <v>0</v>
      </c>
      <c r="I4" s="91" t="s">
        <v>220</v>
      </c>
      <c r="J4" s="29"/>
    </row>
    <row r="5" spans="1:10" ht="12.75" customHeight="1">
      <c r="A5" s="92" t="s">
        <v>121</v>
      </c>
      <c r="B5" s="92" t="s">
        <v>128</v>
      </c>
      <c r="C5" s="92" t="s">
        <v>129</v>
      </c>
      <c r="D5" s="92">
        <v>99</v>
      </c>
      <c r="E5" s="92" t="s">
        <v>119</v>
      </c>
      <c r="F5" s="92">
        <v>4</v>
      </c>
      <c r="G5" s="92" t="s">
        <v>220</v>
      </c>
      <c r="H5" s="92">
        <v>0</v>
      </c>
      <c r="I5" s="92" t="s">
        <v>220</v>
      </c>
      <c r="J5" s="29"/>
    </row>
    <row r="6" spans="1:10" ht="12.75" customHeight="1">
      <c r="A6" s="31"/>
      <c r="B6" s="32">
        <f>COUNTA(B2:B5)</f>
        <v>4</v>
      </c>
      <c r="C6" s="32"/>
      <c r="D6" s="32"/>
      <c r="E6" s="32"/>
      <c r="F6" s="70">
        <f>COUNTIF(F2:F5,"&gt;0")</f>
        <v>4</v>
      </c>
      <c r="G6" s="32"/>
      <c r="H6" s="31"/>
      <c r="I6" s="31"/>
      <c r="J6" s="31"/>
    </row>
    <row r="7" spans="1:10" ht="12.75" customHeight="1">
      <c r="A7" s="31"/>
      <c r="B7" s="31"/>
      <c r="C7" s="31"/>
      <c r="D7" s="31"/>
      <c r="E7" s="31"/>
      <c r="F7" s="45"/>
      <c r="G7" s="31"/>
      <c r="H7" s="31"/>
      <c r="I7" s="31"/>
      <c r="J7" s="31"/>
    </row>
    <row r="8" spans="1:10" ht="12.75" customHeight="1">
      <c r="A8" s="91" t="s">
        <v>130</v>
      </c>
      <c r="B8" s="91" t="s">
        <v>223</v>
      </c>
      <c r="C8" s="91" t="s">
        <v>224</v>
      </c>
      <c r="D8" s="91">
        <v>99</v>
      </c>
      <c r="E8" s="91" t="s">
        <v>119</v>
      </c>
      <c r="F8" s="91">
        <v>1</v>
      </c>
      <c r="G8" s="91" t="s">
        <v>220</v>
      </c>
      <c r="H8" s="91">
        <v>0</v>
      </c>
      <c r="I8" s="91" t="s">
        <v>220</v>
      </c>
      <c r="J8" s="29"/>
    </row>
    <row r="9" spans="1:10" ht="12.75" customHeight="1">
      <c r="A9" s="91" t="s">
        <v>130</v>
      </c>
      <c r="B9" s="91" t="s">
        <v>225</v>
      </c>
      <c r="C9" s="91" t="s">
        <v>226</v>
      </c>
      <c r="D9" s="91">
        <v>99</v>
      </c>
      <c r="E9" s="91" t="s">
        <v>119</v>
      </c>
      <c r="F9" s="91">
        <v>1</v>
      </c>
      <c r="G9" s="91" t="s">
        <v>220</v>
      </c>
      <c r="H9" s="91">
        <v>0</v>
      </c>
      <c r="I9" s="91" t="s">
        <v>220</v>
      </c>
      <c r="J9" s="29"/>
    </row>
    <row r="10" spans="1:10" ht="12.75" customHeight="1">
      <c r="A10" s="91" t="s">
        <v>130</v>
      </c>
      <c r="B10" s="91" t="s">
        <v>227</v>
      </c>
      <c r="C10" s="91" t="s">
        <v>228</v>
      </c>
      <c r="D10" s="91">
        <v>99</v>
      </c>
      <c r="E10" s="91" t="s">
        <v>119</v>
      </c>
      <c r="F10" s="91">
        <v>1</v>
      </c>
      <c r="G10" s="91" t="s">
        <v>220</v>
      </c>
      <c r="H10" s="91">
        <v>0</v>
      </c>
      <c r="I10" s="91" t="s">
        <v>220</v>
      </c>
      <c r="J10" s="29"/>
    </row>
    <row r="11" spans="1:10" ht="12.75" customHeight="1">
      <c r="A11" s="91" t="s">
        <v>130</v>
      </c>
      <c r="B11" s="91" t="s">
        <v>229</v>
      </c>
      <c r="C11" s="91" t="s">
        <v>230</v>
      </c>
      <c r="D11" s="91">
        <v>99</v>
      </c>
      <c r="E11" s="91" t="s">
        <v>119</v>
      </c>
      <c r="F11" s="91">
        <v>1</v>
      </c>
      <c r="G11" s="91" t="s">
        <v>220</v>
      </c>
      <c r="H11" s="91">
        <v>0</v>
      </c>
      <c r="I11" s="91" t="s">
        <v>220</v>
      </c>
      <c r="J11" s="29"/>
    </row>
    <row r="12" spans="1:10" ht="12.75" customHeight="1">
      <c r="A12" s="91" t="s">
        <v>130</v>
      </c>
      <c r="B12" s="91" t="s">
        <v>231</v>
      </c>
      <c r="C12" s="91" t="s">
        <v>232</v>
      </c>
      <c r="D12" s="91">
        <v>99</v>
      </c>
      <c r="E12" s="91" t="s">
        <v>119</v>
      </c>
      <c r="F12" s="91">
        <v>1</v>
      </c>
      <c r="G12" s="91" t="s">
        <v>220</v>
      </c>
      <c r="H12" s="91">
        <v>0</v>
      </c>
      <c r="I12" s="91" t="s">
        <v>220</v>
      </c>
      <c r="J12" s="29"/>
    </row>
    <row r="13" spans="1:10" ht="12.75" customHeight="1">
      <c r="A13" s="91" t="s">
        <v>130</v>
      </c>
      <c r="B13" s="91" t="s">
        <v>233</v>
      </c>
      <c r="C13" s="91" t="s">
        <v>234</v>
      </c>
      <c r="D13" s="91">
        <v>99</v>
      </c>
      <c r="E13" s="91" t="s">
        <v>119</v>
      </c>
      <c r="F13" s="91">
        <v>1</v>
      </c>
      <c r="G13" s="91" t="s">
        <v>220</v>
      </c>
      <c r="H13" s="91">
        <v>0</v>
      </c>
      <c r="I13" s="91" t="s">
        <v>220</v>
      </c>
      <c r="J13" s="29"/>
    </row>
    <row r="14" spans="1:10" ht="12.75" customHeight="1">
      <c r="A14" s="91" t="s">
        <v>130</v>
      </c>
      <c r="B14" s="91" t="s">
        <v>131</v>
      </c>
      <c r="C14" s="91" t="s">
        <v>132</v>
      </c>
      <c r="D14" s="91">
        <v>99</v>
      </c>
      <c r="E14" s="91" t="s">
        <v>119</v>
      </c>
      <c r="F14" s="91">
        <v>7</v>
      </c>
      <c r="G14" s="91" t="s">
        <v>220</v>
      </c>
      <c r="H14" s="91">
        <v>0</v>
      </c>
      <c r="I14" s="91" t="s">
        <v>220</v>
      </c>
      <c r="J14" s="29"/>
    </row>
    <row r="15" spans="1:10" ht="12.75" customHeight="1">
      <c r="A15" s="91" t="s">
        <v>130</v>
      </c>
      <c r="B15" s="91" t="s">
        <v>133</v>
      </c>
      <c r="C15" s="91" t="s">
        <v>134</v>
      </c>
      <c r="D15" s="91">
        <v>99</v>
      </c>
      <c r="E15" s="91" t="s">
        <v>119</v>
      </c>
      <c r="F15" s="91">
        <v>7</v>
      </c>
      <c r="G15" s="91" t="s">
        <v>220</v>
      </c>
      <c r="H15" s="91">
        <v>0</v>
      </c>
      <c r="I15" s="91" t="s">
        <v>220</v>
      </c>
      <c r="J15" s="29"/>
    </row>
    <row r="16" spans="1:10" ht="12.75" customHeight="1">
      <c r="A16" s="91" t="s">
        <v>130</v>
      </c>
      <c r="B16" s="91" t="s">
        <v>135</v>
      </c>
      <c r="C16" s="91" t="s">
        <v>136</v>
      </c>
      <c r="D16" s="91">
        <v>99</v>
      </c>
      <c r="E16" s="91" t="s">
        <v>119</v>
      </c>
      <c r="F16" s="91">
        <v>7</v>
      </c>
      <c r="G16" s="91" t="s">
        <v>220</v>
      </c>
      <c r="H16" s="91">
        <v>0</v>
      </c>
      <c r="I16" s="91" t="s">
        <v>220</v>
      </c>
      <c r="J16" s="29"/>
    </row>
    <row r="17" spans="1:10" ht="12.75" customHeight="1">
      <c r="A17" s="91" t="s">
        <v>130</v>
      </c>
      <c r="B17" s="91" t="s">
        <v>235</v>
      </c>
      <c r="C17" s="91" t="s">
        <v>236</v>
      </c>
      <c r="D17" s="91">
        <v>99</v>
      </c>
      <c r="E17" s="91" t="s">
        <v>119</v>
      </c>
      <c r="F17" s="91">
        <v>1</v>
      </c>
      <c r="G17" s="91" t="s">
        <v>220</v>
      </c>
      <c r="H17" s="91">
        <v>0</v>
      </c>
      <c r="I17" s="91" t="s">
        <v>220</v>
      </c>
      <c r="J17" s="29"/>
    </row>
    <row r="18" spans="1:10" ht="12.75" customHeight="1">
      <c r="A18" s="91" t="s">
        <v>130</v>
      </c>
      <c r="B18" s="91" t="s">
        <v>237</v>
      </c>
      <c r="C18" s="91" t="s">
        <v>238</v>
      </c>
      <c r="D18" s="91">
        <v>99</v>
      </c>
      <c r="E18" s="91" t="s">
        <v>119</v>
      </c>
      <c r="F18" s="91">
        <v>1</v>
      </c>
      <c r="G18" s="91" t="s">
        <v>220</v>
      </c>
      <c r="H18" s="91">
        <v>0</v>
      </c>
      <c r="I18" s="91" t="s">
        <v>220</v>
      </c>
      <c r="J18" s="29"/>
    </row>
    <row r="19" spans="1:10" ht="12.75" customHeight="1">
      <c r="A19" s="91" t="s">
        <v>130</v>
      </c>
      <c r="B19" s="91" t="s">
        <v>239</v>
      </c>
      <c r="C19" s="91" t="s">
        <v>240</v>
      </c>
      <c r="D19" s="91">
        <v>99</v>
      </c>
      <c r="E19" s="91" t="s">
        <v>119</v>
      </c>
      <c r="F19" s="91">
        <v>1</v>
      </c>
      <c r="G19" s="91" t="s">
        <v>220</v>
      </c>
      <c r="H19" s="91">
        <v>0</v>
      </c>
      <c r="I19" s="91" t="s">
        <v>220</v>
      </c>
      <c r="J19" s="29"/>
    </row>
    <row r="20" spans="1:10" ht="12.75" customHeight="1">
      <c r="A20" s="91" t="s">
        <v>130</v>
      </c>
      <c r="B20" s="91" t="s">
        <v>241</v>
      </c>
      <c r="C20" s="91" t="s">
        <v>242</v>
      </c>
      <c r="D20" s="91">
        <v>99</v>
      </c>
      <c r="E20" s="91" t="s">
        <v>119</v>
      </c>
      <c r="F20" s="91">
        <v>1</v>
      </c>
      <c r="G20" s="91" t="s">
        <v>220</v>
      </c>
      <c r="H20" s="91">
        <v>0</v>
      </c>
      <c r="I20" s="91" t="s">
        <v>220</v>
      </c>
      <c r="J20" s="29"/>
    </row>
    <row r="21" spans="1:10" ht="12.75" customHeight="1">
      <c r="A21" s="91" t="s">
        <v>130</v>
      </c>
      <c r="B21" s="91" t="s">
        <v>243</v>
      </c>
      <c r="C21" s="91" t="s">
        <v>244</v>
      </c>
      <c r="D21" s="91">
        <v>99</v>
      </c>
      <c r="E21" s="91" t="s">
        <v>119</v>
      </c>
      <c r="F21" s="91">
        <v>1</v>
      </c>
      <c r="G21" s="91" t="s">
        <v>220</v>
      </c>
      <c r="H21" s="91">
        <v>0</v>
      </c>
      <c r="I21" s="91" t="s">
        <v>220</v>
      </c>
      <c r="J21" s="29"/>
    </row>
    <row r="22" spans="1:10" ht="12.75" customHeight="1">
      <c r="A22" s="91" t="s">
        <v>130</v>
      </c>
      <c r="B22" s="91" t="s">
        <v>245</v>
      </c>
      <c r="C22" s="91" t="s">
        <v>246</v>
      </c>
      <c r="D22" s="91">
        <v>99</v>
      </c>
      <c r="E22" s="91" t="s">
        <v>119</v>
      </c>
      <c r="F22" s="91">
        <v>1</v>
      </c>
      <c r="G22" s="91" t="s">
        <v>220</v>
      </c>
      <c r="H22" s="91">
        <v>0</v>
      </c>
      <c r="I22" s="91" t="s">
        <v>220</v>
      </c>
      <c r="J22" s="29"/>
    </row>
    <row r="23" spans="1:10" ht="12.75" customHeight="1">
      <c r="A23" s="91" t="s">
        <v>130</v>
      </c>
      <c r="B23" s="91" t="s">
        <v>247</v>
      </c>
      <c r="C23" s="91" t="s">
        <v>248</v>
      </c>
      <c r="D23" s="91">
        <v>99</v>
      </c>
      <c r="E23" s="91" t="s">
        <v>119</v>
      </c>
      <c r="F23" s="91">
        <v>1</v>
      </c>
      <c r="G23" s="91" t="s">
        <v>220</v>
      </c>
      <c r="H23" s="91">
        <v>0</v>
      </c>
      <c r="I23" s="91" t="s">
        <v>220</v>
      </c>
      <c r="J23" s="29"/>
    </row>
    <row r="24" spans="1:10" ht="12.75" customHeight="1">
      <c r="A24" s="91" t="s">
        <v>130</v>
      </c>
      <c r="B24" s="91" t="s">
        <v>249</v>
      </c>
      <c r="C24" s="91" t="s">
        <v>250</v>
      </c>
      <c r="D24" s="91">
        <v>99</v>
      </c>
      <c r="E24" s="91" t="s">
        <v>119</v>
      </c>
      <c r="F24" s="91">
        <v>1</v>
      </c>
      <c r="G24" s="91" t="s">
        <v>220</v>
      </c>
      <c r="H24" s="91">
        <v>0</v>
      </c>
      <c r="I24" s="91" t="s">
        <v>220</v>
      </c>
      <c r="J24" s="29"/>
    </row>
    <row r="25" spans="1:10" ht="12.75" customHeight="1">
      <c r="A25" s="91" t="s">
        <v>130</v>
      </c>
      <c r="B25" s="91" t="s">
        <v>137</v>
      </c>
      <c r="C25" s="91" t="s">
        <v>138</v>
      </c>
      <c r="D25" s="91">
        <v>99</v>
      </c>
      <c r="E25" s="91" t="s">
        <v>119</v>
      </c>
      <c r="F25" s="91">
        <v>7</v>
      </c>
      <c r="G25" s="91" t="s">
        <v>220</v>
      </c>
      <c r="H25" s="91">
        <v>0</v>
      </c>
      <c r="I25" s="91" t="s">
        <v>220</v>
      </c>
      <c r="J25" s="29"/>
    </row>
    <row r="26" spans="1:10" ht="12.75" customHeight="1">
      <c r="A26" s="92" t="s">
        <v>130</v>
      </c>
      <c r="B26" s="92" t="s">
        <v>251</v>
      </c>
      <c r="C26" s="92" t="s">
        <v>252</v>
      </c>
      <c r="D26" s="92">
        <v>99</v>
      </c>
      <c r="E26" s="92" t="s">
        <v>119</v>
      </c>
      <c r="F26" s="92">
        <v>1</v>
      </c>
      <c r="G26" s="92" t="s">
        <v>220</v>
      </c>
      <c r="H26" s="92">
        <v>0</v>
      </c>
      <c r="I26" s="92" t="s">
        <v>220</v>
      </c>
      <c r="J26" s="29"/>
    </row>
    <row r="27" spans="1:10" ht="12.75" customHeight="1">
      <c r="A27" s="31"/>
      <c r="B27" s="32">
        <f>COUNTA(B8:B26)</f>
        <v>19</v>
      </c>
      <c r="C27" s="32"/>
      <c r="D27" s="32"/>
      <c r="E27" s="32"/>
      <c r="F27" s="70">
        <f>COUNTIF(F8:F26,"&gt;0")</f>
        <v>19</v>
      </c>
      <c r="G27" s="32"/>
      <c r="H27" s="31"/>
      <c r="I27" s="31"/>
      <c r="J27" s="31"/>
    </row>
    <row r="28" spans="1:10" ht="12.75" customHeight="1">
      <c r="A28" s="31"/>
      <c r="B28" s="31"/>
      <c r="C28" s="31"/>
      <c r="D28" s="31"/>
      <c r="E28" s="31"/>
      <c r="F28" s="45"/>
      <c r="G28" s="31"/>
      <c r="H28" s="31"/>
      <c r="I28" s="31"/>
      <c r="J28" s="31"/>
    </row>
    <row r="29" spans="1:10" ht="12.75" customHeight="1">
      <c r="A29" s="91" t="s">
        <v>139</v>
      </c>
      <c r="B29" s="91" t="s">
        <v>140</v>
      </c>
      <c r="C29" s="91" t="s">
        <v>141</v>
      </c>
      <c r="D29" s="91">
        <v>99</v>
      </c>
      <c r="E29" s="91" t="s">
        <v>119</v>
      </c>
      <c r="F29" s="91">
        <v>3</v>
      </c>
      <c r="G29" s="91" t="s">
        <v>220</v>
      </c>
      <c r="H29" s="91">
        <v>0</v>
      </c>
      <c r="I29" s="91" t="s">
        <v>220</v>
      </c>
      <c r="J29" s="29"/>
    </row>
    <row r="30" spans="1:10" ht="12.75" customHeight="1">
      <c r="A30" s="91" t="s">
        <v>139</v>
      </c>
      <c r="B30" s="91" t="s">
        <v>142</v>
      </c>
      <c r="C30" s="91" t="s">
        <v>143</v>
      </c>
      <c r="D30" s="91">
        <v>99</v>
      </c>
      <c r="E30" s="91" t="s">
        <v>119</v>
      </c>
      <c r="F30" s="91">
        <v>3</v>
      </c>
      <c r="G30" s="91" t="s">
        <v>220</v>
      </c>
      <c r="H30" s="91">
        <v>0</v>
      </c>
      <c r="I30" s="91" t="s">
        <v>220</v>
      </c>
      <c r="J30" s="29"/>
    </row>
    <row r="31" spans="1:10" ht="12.75" customHeight="1">
      <c r="A31" s="91" t="s">
        <v>139</v>
      </c>
      <c r="B31" s="91" t="s">
        <v>144</v>
      </c>
      <c r="C31" s="91" t="s">
        <v>145</v>
      </c>
      <c r="D31" s="91">
        <v>99</v>
      </c>
      <c r="E31" s="91" t="s">
        <v>119</v>
      </c>
      <c r="F31" s="91">
        <v>3</v>
      </c>
      <c r="G31" s="91" t="s">
        <v>220</v>
      </c>
      <c r="H31" s="91">
        <v>0</v>
      </c>
      <c r="I31" s="91" t="s">
        <v>220</v>
      </c>
      <c r="J31" s="29"/>
    </row>
    <row r="32" spans="1:10" ht="12.75" customHeight="1">
      <c r="A32" s="91" t="s">
        <v>139</v>
      </c>
      <c r="B32" s="91" t="s">
        <v>146</v>
      </c>
      <c r="C32" s="91" t="s">
        <v>147</v>
      </c>
      <c r="D32" s="91">
        <v>99</v>
      </c>
      <c r="E32" s="91" t="s">
        <v>119</v>
      </c>
      <c r="F32" s="91">
        <v>3</v>
      </c>
      <c r="G32" s="91" t="s">
        <v>220</v>
      </c>
      <c r="H32" s="91">
        <v>0</v>
      </c>
      <c r="I32" s="91" t="s">
        <v>220</v>
      </c>
      <c r="J32" s="29"/>
    </row>
    <row r="33" spans="1:10" ht="12.75" customHeight="1">
      <c r="A33" s="91" t="s">
        <v>139</v>
      </c>
      <c r="B33" s="91" t="s">
        <v>148</v>
      </c>
      <c r="C33" s="91" t="s">
        <v>149</v>
      </c>
      <c r="D33" s="91">
        <v>99</v>
      </c>
      <c r="E33" s="91" t="s">
        <v>119</v>
      </c>
      <c r="F33" s="91">
        <v>3</v>
      </c>
      <c r="G33" s="91" t="s">
        <v>220</v>
      </c>
      <c r="H33" s="91">
        <v>0</v>
      </c>
      <c r="I33" s="91" t="s">
        <v>220</v>
      </c>
      <c r="J33" s="29"/>
    </row>
    <row r="34" spans="1:10" ht="12.75" customHeight="1">
      <c r="A34" s="91" t="s">
        <v>139</v>
      </c>
      <c r="B34" s="91" t="s">
        <v>150</v>
      </c>
      <c r="C34" s="91" t="s">
        <v>151</v>
      </c>
      <c r="D34" s="91">
        <v>99</v>
      </c>
      <c r="E34" s="91" t="s">
        <v>119</v>
      </c>
      <c r="F34" s="91">
        <v>3</v>
      </c>
      <c r="G34" s="91" t="s">
        <v>220</v>
      </c>
      <c r="H34" s="91">
        <v>0</v>
      </c>
      <c r="I34" s="91" t="s">
        <v>220</v>
      </c>
      <c r="J34" s="29"/>
    </row>
    <row r="35" spans="1:10" ht="12.75" customHeight="1">
      <c r="A35" s="91" t="s">
        <v>139</v>
      </c>
      <c r="B35" s="91" t="s">
        <v>152</v>
      </c>
      <c r="C35" s="91" t="s">
        <v>153</v>
      </c>
      <c r="D35" s="91">
        <v>99</v>
      </c>
      <c r="E35" s="91" t="s">
        <v>119</v>
      </c>
      <c r="F35" s="91">
        <v>3</v>
      </c>
      <c r="G35" s="91" t="s">
        <v>220</v>
      </c>
      <c r="H35" s="91">
        <v>0</v>
      </c>
      <c r="I35" s="91" t="s">
        <v>220</v>
      </c>
      <c r="J35" s="29"/>
    </row>
    <row r="36" spans="1:10" ht="12.75" customHeight="1">
      <c r="A36" s="91" t="s">
        <v>139</v>
      </c>
      <c r="B36" s="91" t="s">
        <v>154</v>
      </c>
      <c r="C36" s="91" t="s">
        <v>155</v>
      </c>
      <c r="D36" s="91">
        <v>99</v>
      </c>
      <c r="E36" s="91" t="s">
        <v>119</v>
      </c>
      <c r="F36" s="91">
        <v>3</v>
      </c>
      <c r="G36" s="91" t="s">
        <v>220</v>
      </c>
      <c r="H36" s="91">
        <v>0</v>
      </c>
      <c r="I36" s="91" t="s">
        <v>220</v>
      </c>
      <c r="J36" s="29"/>
    </row>
    <row r="37" spans="1:10" ht="12.75" customHeight="1">
      <c r="A37" s="91" t="s">
        <v>139</v>
      </c>
      <c r="B37" s="91" t="s">
        <v>156</v>
      </c>
      <c r="C37" s="91" t="s">
        <v>157</v>
      </c>
      <c r="D37" s="91">
        <v>99</v>
      </c>
      <c r="E37" s="91" t="s">
        <v>119</v>
      </c>
      <c r="F37" s="91">
        <v>3</v>
      </c>
      <c r="G37" s="91" t="s">
        <v>220</v>
      </c>
      <c r="H37" s="91">
        <v>0</v>
      </c>
      <c r="I37" s="91" t="s">
        <v>220</v>
      </c>
      <c r="J37" s="29"/>
    </row>
    <row r="38" spans="1:10" ht="12.75" customHeight="1">
      <c r="A38" s="91" t="s">
        <v>139</v>
      </c>
      <c r="B38" s="91" t="s">
        <v>158</v>
      </c>
      <c r="C38" s="91" t="s">
        <v>159</v>
      </c>
      <c r="D38" s="91">
        <v>99</v>
      </c>
      <c r="E38" s="91" t="s">
        <v>119</v>
      </c>
      <c r="F38" s="91">
        <v>3</v>
      </c>
      <c r="G38" s="91" t="s">
        <v>220</v>
      </c>
      <c r="H38" s="91">
        <v>0</v>
      </c>
      <c r="I38" s="91" t="s">
        <v>220</v>
      </c>
      <c r="J38" s="29"/>
    </row>
    <row r="39" spans="1:10" ht="12.75" customHeight="1">
      <c r="A39" s="91" t="s">
        <v>139</v>
      </c>
      <c r="B39" s="91" t="s">
        <v>160</v>
      </c>
      <c r="C39" s="91" t="s">
        <v>161</v>
      </c>
      <c r="D39" s="91">
        <v>99</v>
      </c>
      <c r="E39" s="91" t="s">
        <v>119</v>
      </c>
      <c r="F39" s="91">
        <v>3</v>
      </c>
      <c r="G39" s="91" t="s">
        <v>220</v>
      </c>
      <c r="H39" s="91">
        <v>0</v>
      </c>
      <c r="I39" s="91" t="s">
        <v>220</v>
      </c>
      <c r="J39" s="29"/>
    </row>
    <row r="40" spans="1:10" ht="12.75" customHeight="1">
      <c r="A40" s="91" t="s">
        <v>139</v>
      </c>
      <c r="B40" s="91" t="s">
        <v>162</v>
      </c>
      <c r="C40" s="91" t="s">
        <v>163</v>
      </c>
      <c r="D40" s="91">
        <v>99</v>
      </c>
      <c r="E40" s="91" t="s">
        <v>119</v>
      </c>
      <c r="F40" s="91">
        <v>3</v>
      </c>
      <c r="G40" s="91" t="s">
        <v>220</v>
      </c>
      <c r="H40" s="91">
        <v>0</v>
      </c>
      <c r="I40" s="91" t="s">
        <v>220</v>
      </c>
      <c r="J40" s="29"/>
    </row>
    <row r="41" spans="1:10" ht="12.75" customHeight="1">
      <c r="A41" s="91" t="s">
        <v>139</v>
      </c>
      <c r="B41" s="91" t="s">
        <v>164</v>
      </c>
      <c r="C41" s="91" t="s">
        <v>165</v>
      </c>
      <c r="D41" s="91">
        <v>99</v>
      </c>
      <c r="E41" s="91" t="s">
        <v>119</v>
      </c>
      <c r="F41" s="91">
        <v>3</v>
      </c>
      <c r="G41" s="91" t="s">
        <v>220</v>
      </c>
      <c r="H41" s="91">
        <v>0</v>
      </c>
      <c r="I41" s="91" t="s">
        <v>220</v>
      </c>
      <c r="J41" s="29"/>
    </row>
    <row r="42" spans="1:10" ht="12.75" customHeight="1">
      <c r="A42" s="91" t="s">
        <v>139</v>
      </c>
      <c r="B42" s="91" t="s">
        <v>166</v>
      </c>
      <c r="C42" s="91" t="s">
        <v>167</v>
      </c>
      <c r="D42" s="91">
        <v>99</v>
      </c>
      <c r="E42" s="91" t="s">
        <v>119</v>
      </c>
      <c r="F42" s="91">
        <v>3</v>
      </c>
      <c r="G42" s="91" t="s">
        <v>220</v>
      </c>
      <c r="H42" s="91">
        <v>0</v>
      </c>
      <c r="I42" s="91" t="s">
        <v>220</v>
      </c>
      <c r="J42" s="29"/>
    </row>
    <row r="43" spans="1:10" ht="12.75" customHeight="1">
      <c r="A43" s="91" t="s">
        <v>139</v>
      </c>
      <c r="B43" s="91" t="s">
        <v>168</v>
      </c>
      <c r="C43" s="91" t="s">
        <v>169</v>
      </c>
      <c r="D43" s="91">
        <v>99</v>
      </c>
      <c r="E43" s="91" t="s">
        <v>119</v>
      </c>
      <c r="F43" s="91">
        <v>3</v>
      </c>
      <c r="G43" s="91" t="s">
        <v>220</v>
      </c>
      <c r="H43" s="91">
        <v>0</v>
      </c>
      <c r="I43" s="91" t="s">
        <v>220</v>
      </c>
      <c r="J43" s="29"/>
    </row>
    <row r="44" spans="1:10" ht="12.75" customHeight="1">
      <c r="A44" s="91" t="s">
        <v>139</v>
      </c>
      <c r="B44" s="91" t="s">
        <v>170</v>
      </c>
      <c r="C44" s="91" t="s">
        <v>171</v>
      </c>
      <c r="D44" s="91">
        <v>99</v>
      </c>
      <c r="E44" s="91" t="s">
        <v>119</v>
      </c>
      <c r="F44" s="91">
        <v>3</v>
      </c>
      <c r="G44" s="91" t="s">
        <v>220</v>
      </c>
      <c r="H44" s="91">
        <v>0</v>
      </c>
      <c r="I44" s="91" t="s">
        <v>220</v>
      </c>
      <c r="J44" s="29"/>
    </row>
    <row r="45" spans="1:10" ht="12.75" customHeight="1">
      <c r="A45" s="91" t="s">
        <v>139</v>
      </c>
      <c r="B45" s="91" t="s">
        <v>172</v>
      </c>
      <c r="C45" s="91" t="s">
        <v>173</v>
      </c>
      <c r="D45" s="91">
        <v>99</v>
      </c>
      <c r="E45" s="91" t="s">
        <v>119</v>
      </c>
      <c r="F45" s="91">
        <v>3</v>
      </c>
      <c r="G45" s="91" t="s">
        <v>220</v>
      </c>
      <c r="H45" s="91">
        <v>0</v>
      </c>
      <c r="I45" s="91" t="s">
        <v>220</v>
      </c>
      <c r="J45" s="29"/>
    </row>
    <row r="46" spans="1:10" ht="12.75" customHeight="1">
      <c r="A46" s="91" t="s">
        <v>139</v>
      </c>
      <c r="B46" s="91" t="s">
        <v>174</v>
      </c>
      <c r="C46" s="91" t="s">
        <v>175</v>
      </c>
      <c r="D46" s="91">
        <v>99</v>
      </c>
      <c r="E46" s="91" t="s">
        <v>119</v>
      </c>
      <c r="F46" s="91">
        <v>3</v>
      </c>
      <c r="G46" s="91" t="s">
        <v>220</v>
      </c>
      <c r="H46" s="91">
        <v>0</v>
      </c>
      <c r="I46" s="91" t="s">
        <v>220</v>
      </c>
      <c r="J46" s="29"/>
    </row>
    <row r="47" spans="1:10" ht="12.75" customHeight="1">
      <c r="A47" s="91" t="s">
        <v>139</v>
      </c>
      <c r="B47" s="91" t="s">
        <v>176</v>
      </c>
      <c r="C47" s="91" t="s">
        <v>177</v>
      </c>
      <c r="D47" s="91">
        <v>99</v>
      </c>
      <c r="E47" s="91" t="s">
        <v>119</v>
      </c>
      <c r="F47" s="91">
        <v>3</v>
      </c>
      <c r="G47" s="91" t="s">
        <v>220</v>
      </c>
      <c r="H47" s="91">
        <v>0</v>
      </c>
      <c r="I47" s="91" t="s">
        <v>220</v>
      </c>
      <c r="J47" s="29"/>
    </row>
    <row r="48" spans="1:10" ht="12.75" customHeight="1">
      <c r="A48" s="91" t="s">
        <v>139</v>
      </c>
      <c r="B48" s="91" t="s">
        <v>178</v>
      </c>
      <c r="C48" s="91" t="s">
        <v>179</v>
      </c>
      <c r="D48" s="91">
        <v>99</v>
      </c>
      <c r="E48" s="91" t="s">
        <v>119</v>
      </c>
      <c r="F48" s="91">
        <v>3</v>
      </c>
      <c r="G48" s="91" t="s">
        <v>220</v>
      </c>
      <c r="H48" s="91">
        <v>0</v>
      </c>
      <c r="I48" s="91" t="s">
        <v>220</v>
      </c>
      <c r="J48" s="31"/>
    </row>
    <row r="49" spans="1:10" ht="12.75" customHeight="1">
      <c r="A49" s="91" t="s">
        <v>139</v>
      </c>
      <c r="B49" s="91" t="s">
        <v>180</v>
      </c>
      <c r="C49" s="91" t="s">
        <v>181</v>
      </c>
      <c r="D49" s="91">
        <v>99</v>
      </c>
      <c r="E49" s="91" t="s">
        <v>119</v>
      </c>
      <c r="F49" s="91">
        <v>3</v>
      </c>
      <c r="G49" s="91" t="s">
        <v>220</v>
      </c>
      <c r="H49" s="91">
        <v>0</v>
      </c>
      <c r="I49" s="91" t="s">
        <v>220</v>
      </c>
      <c r="J49" s="42"/>
    </row>
    <row r="50" spans="1:10" ht="12.75" customHeight="1">
      <c r="A50" s="91" t="s">
        <v>139</v>
      </c>
      <c r="B50" s="91" t="s">
        <v>182</v>
      </c>
      <c r="C50" s="91" t="s">
        <v>183</v>
      </c>
      <c r="D50" s="91">
        <v>99</v>
      </c>
      <c r="E50" s="91" t="s">
        <v>119</v>
      </c>
      <c r="F50" s="91">
        <v>3</v>
      </c>
      <c r="G50" s="91" t="s">
        <v>220</v>
      </c>
      <c r="H50" s="91">
        <v>0</v>
      </c>
      <c r="I50" s="91" t="s">
        <v>220</v>
      </c>
      <c r="J50" s="29"/>
    </row>
    <row r="51" spans="1:10" ht="12.75" customHeight="1">
      <c r="A51" s="91" t="s">
        <v>139</v>
      </c>
      <c r="B51" s="91" t="s">
        <v>184</v>
      </c>
      <c r="C51" s="91" t="s">
        <v>185</v>
      </c>
      <c r="D51" s="91">
        <v>99</v>
      </c>
      <c r="E51" s="91" t="s">
        <v>119</v>
      </c>
      <c r="F51" s="91">
        <v>3</v>
      </c>
      <c r="G51" s="91" t="s">
        <v>220</v>
      </c>
      <c r="H51" s="91">
        <v>0</v>
      </c>
      <c r="I51" s="91" t="s">
        <v>220</v>
      </c>
      <c r="J51" s="29"/>
    </row>
    <row r="52" spans="1:10" ht="12.75" customHeight="1">
      <c r="A52" s="91" t="s">
        <v>139</v>
      </c>
      <c r="B52" s="91" t="s">
        <v>186</v>
      </c>
      <c r="C52" s="91" t="s">
        <v>187</v>
      </c>
      <c r="D52" s="91">
        <v>99</v>
      </c>
      <c r="E52" s="91" t="s">
        <v>119</v>
      </c>
      <c r="F52" s="91">
        <v>3</v>
      </c>
      <c r="G52" s="91" t="s">
        <v>220</v>
      </c>
      <c r="H52" s="91">
        <v>0</v>
      </c>
      <c r="I52" s="91" t="s">
        <v>220</v>
      </c>
      <c r="J52" s="29"/>
    </row>
    <row r="53" spans="1:10" ht="12.75" customHeight="1">
      <c r="A53" s="92" t="s">
        <v>139</v>
      </c>
      <c r="B53" s="92" t="s">
        <v>188</v>
      </c>
      <c r="C53" s="92" t="s">
        <v>189</v>
      </c>
      <c r="D53" s="92">
        <v>99</v>
      </c>
      <c r="E53" s="92" t="s">
        <v>119</v>
      </c>
      <c r="F53" s="92">
        <v>3</v>
      </c>
      <c r="G53" s="92" t="s">
        <v>220</v>
      </c>
      <c r="H53" s="92">
        <v>0</v>
      </c>
      <c r="I53" s="92" t="s">
        <v>220</v>
      </c>
      <c r="J53" s="29"/>
    </row>
    <row r="54" spans="1:10" ht="12.75" customHeight="1">
      <c r="A54" s="31"/>
      <c r="B54" s="32">
        <f>COUNTA(B29:B53)</f>
        <v>25</v>
      </c>
      <c r="C54" s="32"/>
      <c r="D54" s="32"/>
      <c r="E54" s="32"/>
      <c r="F54" s="70">
        <f>COUNTIF(F28:F53,"&gt;0")</f>
        <v>25</v>
      </c>
      <c r="G54" s="32"/>
      <c r="H54" s="31"/>
      <c r="I54" s="31"/>
      <c r="J54" s="31"/>
    </row>
    <row r="55" spans="1:10" ht="12.75" customHeight="1">
      <c r="A55" s="31"/>
      <c r="B55" s="31"/>
      <c r="C55" s="31"/>
      <c r="D55" s="31"/>
      <c r="E55" s="31"/>
      <c r="F55" s="45"/>
      <c r="G55" s="31"/>
      <c r="H55" s="31"/>
      <c r="I55" s="31"/>
      <c r="J55" s="31"/>
    </row>
    <row r="56" spans="1:10" ht="12.75" customHeight="1">
      <c r="A56" s="91" t="s">
        <v>190</v>
      </c>
      <c r="B56" s="91" t="s">
        <v>191</v>
      </c>
      <c r="C56" s="91" t="s">
        <v>192</v>
      </c>
      <c r="D56" s="91">
        <v>99</v>
      </c>
      <c r="E56" s="91" t="s">
        <v>119</v>
      </c>
      <c r="F56" s="91">
        <v>7</v>
      </c>
      <c r="G56" s="91" t="s">
        <v>220</v>
      </c>
      <c r="H56" s="91">
        <v>0</v>
      </c>
      <c r="I56" s="91" t="s">
        <v>220</v>
      </c>
      <c r="J56" s="29"/>
    </row>
    <row r="57" spans="1:10" ht="12.75" customHeight="1">
      <c r="A57" s="95" t="s">
        <v>190</v>
      </c>
      <c r="B57" s="96" t="s">
        <v>255</v>
      </c>
      <c r="C57" s="97" t="s">
        <v>256</v>
      </c>
      <c r="D57" s="91">
        <v>99</v>
      </c>
      <c r="E57" s="91" t="s">
        <v>119</v>
      </c>
      <c r="F57" s="91">
        <v>7</v>
      </c>
      <c r="G57" s="91" t="s">
        <v>220</v>
      </c>
      <c r="H57" s="91">
        <v>0</v>
      </c>
      <c r="I57" s="91" t="s">
        <v>220</v>
      </c>
      <c r="J57" s="29"/>
    </row>
    <row r="58" spans="1:10" ht="12.75" customHeight="1">
      <c r="A58" s="92" t="s">
        <v>190</v>
      </c>
      <c r="B58" s="92" t="s">
        <v>193</v>
      </c>
      <c r="C58" s="92" t="s">
        <v>194</v>
      </c>
      <c r="D58" s="92">
        <v>99</v>
      </c>
      <c r="E58" s="92" t="s">
        <v>119</v>
      </c>
      <c r="F58" s="92">
        <v>7</v>
      </c>
      <c r="G58" s="92" t="s">
        <v>220</v>
      </c>
      <c r="H58" s="92">
        <v>0</v>
      </c>
      <c r="I58" s="92" t="s">
        <v>220</v>
      </c>
      <c r="J58" s="29"/>
    </row>
    <row r="59" spans="1:10" ht="12.75" customHeight="1">
      <c r="A59" s="31"/>
      <c r="B59" s="32">
        <f>COUNTA(B56:B58)</f>
        <v>3</v>
      </c>
      <c r="C59" s="32"/>
      <c r="D59" s="32"/>
      <c r="E59" s="32"/>
      <c r="F59" s="70">
        <f>COUNTIF(F56:F58,"&gt;0")</f>
        <v>3</v>
      </c>
      <c r="G59" s="32"/>
      <c r="H59" s="31"/>
      <c r="I59" s="31"/>
      <c r="J59" s="42"/>
    </row>
    <row r="60" spans="1:10" ht="12.75" customHeight="1">
      <c r="A60" s="31"/>
      <c r="B60" s="32"/>
      <c r="C60" s="31"/>
      <c r="D60" s="31"/>
      <c r="E60" s="31"/>
      <c r="F60" s="45"/>
      <c r="G60" s="31"/>
      <c r="H60" s="31"/>
      <c r="I60" s="31"/>
      <c r="J60" s="42"/>
    </row>
    <row r="61" spans="1:10" ht="12.75" customHeight="1">
      <c r="A61" s="91" t="s">
        <v>195</v>
      </c>
      <c r="B61" s="91" t="s">
        <v>196</v>
      </c>
      <c r="C61" s="91" t="s">
        <v>197</v>
      </c>
      <c r="D61" s="91">
        <v>99</v>
      </c>
      <c r="E61" s="91" t="s">
        <v>119</v>
      </c>
      <c r="F61" s="91">
        <v>4</v>
      </c>
      <c r="G61" s="91" t="s">
        <v>220</v>
      </c>
      <c r="H61" s="91">
        <v>0</v>
      </c>
      <c r="I61" s="91" t="s">
        <v>220</v>
      </c>
      <c r="J61" s="42"/>
    </row>
    <row r="62" spans="1:10" ht="12.75">
      <c r="A62" s="98" t="s">
        <v>195</v>
      </c>
      <c r="B62" s="99" t="s">
        <v>198</v>
      </c>
      <c r="C62" s="99" t="s">
        <v>199</v>
      </c>
      <c r="D62" s="92">
        <v>99</v>
      </c>
      <c r="E62" s="92" t="s">
        <v>119</v>
      </c>
      <c r="F62" s="92">
        <v>4</v>
      </c>
      <c r="G62" s="92" t="s">
        <v>220</v>
      </c>
      <c r="H62" s="92">
        <v>0</v>
      </c>
      <c r="I62" s="92" t="s">
        <v>220</v>
      </c>
      <c r="J62" s="29"/>
    </row>
    <row r="63" spans="1:10" ht="12.75" customHeight="1">
      <c r="A63" s="31"/>
      <c r="B63" s="32">
        <f>COUNTA(B61:B62)</f>
        <v>2</v>
      </c>
      <c r="C63" s="31"/>
      <c r="D63" s="31"/>
      <c r="E63" s="31"/>
      <c r="F63" s="70">
        <f>COUNTIF(F61:F62,"&gt;0")</f>
        <v>2</v>
      </c>
      <c r="G63" s="32"/>
      <c r="H63" s="31"/>
      <c r="I63" s="31"/>
      <c r="J63" s="31"/>
    </row>
    <row r="64" spans="1:10" ht="12.75" customHeight="1">
      <c r="A64" s="31"/>
      <c r="B64" s="32"/>
      <c r="C64" s="31"/>
      <c r="D64" s="31"/>
      <c r="E64" s="31"/>
      <c r="F64" s="45"/>
      <c r="G64" s="31"/>
      <c r="H64" s="31"/>
      <c r="I64" s="31"/>
      <c r="J64" s="42"/>
    </row>
    <row r="65" spans="1:10" ht="12.75">
      <c r="A65" s="91" t="s">
        <v>200</v>
      </c>
      <c r="B65" s="91" t="s">
        <v>201</v>
      </c>
      <c r="C65" s="91" t="s">
        <v>202</v>
      </c>
      <c r="D65" s="91">
        <v>99</v>
      </c>
      <c r="E65" s="91" t="s">
        <v>119</v>
      </c>
      <c r="F65" s="91">
        <v>4</v>
      </c>
      <c r="G65" s="91" t="s">
        <v>220</v>
      </c>
      <c r="H65" s="91">
        <v>0</v>
      </c>
      <c r="I65" s="91" t="s">
        <v>220</v>
      </c>
      <c r="J65" s="29"/>
    </row>
    <row r="66" spans="1:10" ht="12.75">
      <c r="A66" s="92" t="s">
        <v>200</v>
      </c>
      <c r="B66" s="92" t="s">
        <v>203</v>
      </c>
      <c r="C66" s="92" t="s">
        <v>204</v>
      </c>
      <c r="D66" s="92">
        <v>99</v>
      </c>
      <c r="E66" s="92" t="s">
        <v>119</v>
      </c>
      <c r="F66" s="92">
        <v>4</v>
      </c>
      <c r="G66" s="92" t="s">
        <v>220</v>
      </c>
      <c r="H66" s="92">
        <v>0</v>
      </c>
      <c r="I66" s="92" t="s">
        <v>220</v>
      </c>
      <c r="J66" s="29"/>
    </row>
    <row r="67" spans="1:10" ht="12.75" customHeight="1">
      <c r="A67" s="31"/>
      <c r="B67" s="32">
        <f>COUNTA(B65:B66)</f>
        <v>2</v>
      </c>
      <c r="C67" s="32"/>
      <c r="D67" s="32"/>
      <c r="E67" s="32"/>
      <c r="F67" s="70">
        <f>COUNTIF(F65:F66,"&gt;0")</f>
        <v>2</v>
      </c>
      <c r="G67" s="32"/>
      <c r="H67" s="31"/>
      <c r="I67" s="32"/>
      <c r="J67" s="31"/>
    </row>
    <row r="68" spans="1:10" ht="12.75" customHeight="1">
      <c r="A68" s="31"/>
      <c r="B68" s="42"/>
      <c r="C68" s="31"/>
      <c r="D68" s="31"/>
      <c r="E68" s="31"/>
      <c r="F68" s="45"/>
      <c r="G68" s="31"/>
      <c r="H68" s="31"/>
      <c r="I68" s="31"/>
      <c r="J68" s="27"/>
    </row>
    <row r="69" spans="1:10" ht="12.75">
      <c r="A69" s="91" t="s">
        <v>205</v>
      </c>
      <c r="B69" s="91" t="s">
        <v>206</v>
      </c>
      <c r="C69" s="91" t="s">
        <v>207</v>
      </c>
      <c r="D69" s="91">
        <v>99</v>
      </c>
      <c r="E69" s="91" t="s">
        <v>119</v>
      </c>
      <c r="F69" s="91">
        <v>4</v>
      </c>
      <c r="G69" s="91" t="s">
        <v>220</v>
      </c>
      <c r="H69" s="91">
        <v>0</v>
      </c>
      <c r="I69" s="91" t="s">
        <v>220</v>
      </c>
      <c r="J69" s="29"/>
    </row>
    <row r="70" spans="1:10" ht="12.75">
      <c r="A70" s="91" t="s">
        <v>205</v>
      </c>
      <c r="B70" s="91" t="s">
        <v>208</v>
      </c>
      <c r="C70" s="91" t="s">
        <v>209</v>
      </c>
      <c r="D70" s="91">
        <v>99</v>
      </c>
      <c r="E70" s="91" t="s">
        <v>119</v>
      </c>
      <c r="F70" s="91">
        <v>4</v>
      </c>
      <c r="G70" s="91" t="s">
        <v>220</v>
      </c>
      <c r="H70" s="91">
        <v>0</v>
      </c>
      <c r="I70" s="91" t="s">
        <v>220</v>
      </c>
      <c r="J70" s="29"/>
    </row>
    <row r="71" spans="1:10" ht="12.75">
      <c r="A71" s="91" t="s">
        <v>205</v>
      </c>
      <c r="B71" s="91" t="s">
        <v>210</v>
      </c>
      <c r="C71" s="91" t="s">
        <v>211</v>
      </c>
      <c r="D71" s="91">
        <v>99</v>
      </c>
      <c r="E71" s="91" t="s">
        <v>119</v>
      </c>
      <c r="F71" s="91">
        <v>4</v>
      </c>
      <c r="G71" s="91" t="s">
        <v>220</v>
      </c>
      <c r="H71" s="91">
        <v>0</v>
      </c>
      <c r="I71" s="91" t="s">
        <v>220</v>
      </c>
      <c r="J71" s="29"/>
    </row>
    <row r="72" spans="1:10" ht="12.75">
      <c r="A72" s="91" t="s">
        <v>205</v>
      </c>
      <c r="B72" s="91" t="s">
        <v>212</v>
      </c>
      <c r="C72" s="91" t="s">
        <v>213</v>
      </c>
      <c r="D72" s="91">
        <v>99</v>
      </c>
      <c r="E72" s="91" t="s">
        <v>119</v>
      </c>
      <c r="F72" s="91">
        <v>1</v>
      </c>
      <c r="G72" s="91" t="s">
        <v>220</v>
      </c>
      <c r="H72" s="91">
        <v>0</v>
      </c>
      <c r="I72" s="91" t="s">
        <v>220</v>
      </c>
      <c r="J72" s="29"/>
    </row>
    <row r="73" spans="1:10" ht="12.75">
      <c r="A73" s="91" t="s">
        <v>205</v>
      </c>
      <c r="B73" s="91" t="s">
        <v>214</v>
      </c>
      <c r="C73" s="91" t="s">
        <v>215</v>
      </c>
      <c r="D73" s="91">
        <v>99</v>
      </c>
      <c r="E73" s="91" t="s">
        <v>119</v>
      </c>
      <c r="F73" s="91">
        <v>4</v>
      </c>
      <c r="G73" s="91" t="s">
        <v>220</v>
      </c>
      <c r="H73" s="91">
        <v>0</v>
      </c>
      <c r="I73" s="91" t="s">
        <v>220</v>
      </c>
      <c r="J73" s="29"/>
    </row>
    <row r="74" spans="1:10" ht="12.75">
      <c r="A74" s="91" t="s">
        <v>205</v>
      </c>
      <c r="B74" s="91" t="s">
        <v>216</v>
      </c>
      <c r="C74" s="91" t="s">
        <v>217</v>
      </c>
      <c r="D74" s="91">
        <v>99</v>
      </c>
      <c r="E74" s="91" t="s">
        <v>119</v>
      </c>
      <c r="F74" s="91">
        <v>4</v>
      </c>
      <c r="G74" s="91" t="s">
        <v>220</v>
      </c>
      <c r="H74" s="91">
        <v>0</v>
      </c>
      <c r="I74" s="91" t="s">
        <v>220</v>
      </c>
      <c r="J74" s="29"/>
    </row>
    <row r="75" spans="1:10" ht="12.75">
      <c r="A75" s="92" t="s">
        <v>205</v>
      </c>
      <c r="B75" s="92" t="s">
        <v>218</v>
      </c>
      <c r="C75" s="92" t="s">
        <v>219</v>
      </c>
      <c r="D75" s="92">
        <v>99</v>
      </c>
      <c r="E75" s="92" t="s">
        <v>119</v>
      </c>
      <c r="F75" s="92">
        <v>1</v>
      </c>
      <c r="G75" s="92" t="s">
        <v>220</v>
      </c>
      <c r="H75" s="92">
        <v>0</v>
      </c>
      <c r="I75" s="92" t="s">
        <v>220</v>
      </c>
      <c r="J75" s="29"/>
    </row>
    <row r="76" spans="1:10" ht="12.75">
      <c r="A76" s="31"/>
      <c r="B76" s="32">
        <f>COUNTA(B69:B75)</f>
        <v>7</v>
      </c>
      <c r="C76" s="32"/>
      <c r="D76" s="32"/>
      <c r="E76" s="32"/>
      <c r="F76" s="70">
        <f>COUNTIF(F69:F75,"&gt;0")</f>
        <v>7</v>
      </c>
      <c r="G76" s="32"/>
      <c r="H76" s="31"/>
      <c r="I76" s="31"/>
      <c r="J76" s="31"/>
    </row>
    <row r="77" spans="1:10" ht="12.75">
      <c r="A77" s="31"/>
      <c r="B77" s="42"/>
      <c r="C77" s="31"/>
      <c r="D77" s="31"/>
      <c r="E77" s="31"/>
      <c r="F77" s="45"/>
      <c r="G77" s="31"/>
      <c r="H77" s="31"/>
      <c r="I77" s="31"/>
      <c r="J77" s="27"/>
    </row>
    <row r="78" spans="1:6" ht="12.75">
      <c r="A78" s="71" t="s">
        <v>106</v>
      </c>
      <c r="B78" s="71">
        <f>B6+B27+B54+B59+B63+B67+B76</f>
        <v>62</v>
      </c>
      <c r="F78" s="71">
        <f>F6+F27+F54+F59+F63+F67+F76</f>
        <v>62</v>
      </c>
    </row>
  </sheetData>
  <sheetProtection/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 2009 Swimming Season
Ohio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99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H52" sqref="H52"/>
    </sheetView>
  </sheetViews>
  <sheetFormatPr defaultColWidth="9.140625" defaultRowHeight="12.75"/>
  <cols>
    <col min="1" max="1" width="11.57421875" style="0" customWidth="1"/>
    <col min="2" max="2" width="7.7109375" style="0" customWidth="1"/>
    <col min="3" max="3" width="27.7109375" style="0" customWidth="1"/>
    <col min="4" max="18" width="7.7109375" style="0" customWidth="1"/>
  </cols>
  <sheetData>
    <row r="1" spans="2:18" ht="12.75" customHeight="1">
      <c r="B1" s="107" t="s">
        <v>111</v>
      </c>
      <c r="C1" s="107"/>
      <c r="F1" s="108" t="s">
        <v>117</v>
      </c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s="23" customFormat="1" ht="39" customHeight="1">
      <c r="A2" s="28" t="s">
        <v>45</v>
      </c>
      <c r="B2" s="28" t="s">
        <v>46</v>
      </c>
      <c r="C2" s="28" t="s">
        <v>47</v>
      </c>
      <c r="D2" s="86" t="s">
        <v>89</v>
      </c>
      <c r="E2" s="86" t="s">
        <v>90</v>
      </c>
      <c r="F2" s="86" t="s">
        <v>112</v>
      </c>
      <c r="G2" s="86" t="s">
        <v>99</v>
      </c>
      <c r="H2" s="87" t="s">
        <v>118</v>
      </c>
      <c r="I2" s="86" t="s">
        <v>113</v>
      </c>
      <c r="J2" s="86" t="s">
        <v>114</v>
      </c>
      <c r="K2" s="86" t="s">
        <v>115</v>
      </c>
      <c r="L2" s="86" t="s">
        <v>71</v>
      </c>
      <c r="M2" s="86" t="s">
        <v>116</v>
      </c>
      <c r="N2" s="86" t="s">
        <v>82</v>
      </c>
      <c r="O2" s="86" t="s">
        <v>81</v>
      </c>
      <c r="P2" s="86" t="s">
        <v>83</v>
      </c>
      <c r="Q2" s="86" t="s">
        <v>53</v>
      </c>
      <c r="R2" s="86" t="s">
        <v>84</v>
      </c>
    </row>
    <row r="3" spans="1:18" s="23" customFormat="1" ht="12.75" customHeight="1">
      <c r="A3" s="31" t="s">
        <v>121</v>
      </c>
      <c r="B3" s="31" t="s">
        <v>122</v>
      </c>
      <c r="C3" s="31" t="s">
        <v>123</v>
      </c>
      <c r="D3" s="31" t="s">
        <v>120</v>
      </c>
      <c r="E3" s="31" t="s">
        <v>221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s="23" customFormat="1" ht="12.75" customHeight="1">
      <c r="A4" s="31" t="s">
        <v>121</v>
      </c>
      <c r="B4" s="31" t="s">
        <v>124</v>
      </c>
      <c r="C4" s="31" t="s">
        <v>125</v>
      </c>
      <c r="D4" s="31" t="s">
        <v>120</v>
      </c>
      <c r="E4" s="31" t="s">
        <v>221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s="23" customFormat="1" ht="12.75" customHeight="1">
      <c r="A5" s="31" t="s">
        <v>121</v>
      </c>
      <c r="B5" s="31" t="s">
        <v>126</v>
      </c>
      <c r="C5" s="31" t="s">
        <v>127</v>
      </c>
      <c r="D5" s="31" t="s">
        <v>120</v>
      </c>
      <c r="E5" s="31" t="s">
        <v>221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ht="12.75">
      <c r="A6" s="34" t="s">
        <v>121</v>
      </c>
      <c r="B6" s="34" t="s">
        <v>128</v>
      </c>
      <c r="C6" s="34" t="s">
        <v>129</v>
      </c>
      <c r="D6" s="34" t="s">
        <v>120</v>
      </c>
      <c r="E6" s="34" t="s">
        <v>221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12.75">
      <c r="A7" s="31"/>
      <c r="B7" s="32">
        <f>COUNTA(B3:B6)</f>
        <v>4</v>
      </c>
      <c r="C7" s="32"/>
      <c r="D7" s="32">
        <f aca="true" t="shared" si="0" ref="D7:R7">COUNTIF(D3:D6,"Yes")</f>
        <v>0</v>
      </c>
      <c r="E7" s="32">
        <f t="shared" si="0"/>
        <v>0</v>
      </c>
      <c r="F7" s="32">
        <f t="shared" si="0"/>
        <v>0</v>
      </c>
      <c r="G7" s="32">
        <f t="shared" si="0"/>
        <v>0</v>
      </c>
      <c r="H7" s="32">
        <f t="shared" si="0"/>
        <v>0</v>
      </c>
      <c r="I7" s="32">
        <f t="shared" si="0"/>
        <v>0</v>
      </c>
      <c r="J7" s="32">
        <f t="shared" si="0"/>
        <v>0</v>
      </c>
      <c r="K7" s="32">
        <f t="shared" si="0"/>
        <v>0</v>
      </c>
      <c r="L7" s="32">
        <f t="shared" si="0"/>
        <v>0</v>
      </c>
      <c r="M7" s="32">
        <f t="shared" si="0"/>
        <v>0</v>
      </c>
      <c r="N7" s="32">
        <f t="shared" si="0"/>
        <v>0</v>
      </c>
      <c r="O7" s="32">
        <f t="shared" si="0"/>
        <v>0</v>
      </c>
      <c r="P7" s="32">
        <f t="shared" si="0"/>
        <v>0</v>
      </c>
      <c r="Q7" s="32">
        <f t="shared" si="0"/>
        <v>0</v>
      </c>
      <c r="R7" s="32">
        <f t="shared" si="0"/>
        <v>0</v>
      </c>
    </row>
    <row r="8" spans="1:18" ht="12.75">
      <c r="A8" s="31"/>
      <c r="B8" s="31"/>
      <c r="C8" s="31"/>
      <c r="D8" s="31"/>
      <c r="E8" s="31"/>
      <c r="F8" s="31"/>
      <c r="G8" s="45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12.75">
      <c r="A9" s="91" t="s">
        <v>130</v>
      </c>
      <c r="B9" s="91" t="s">
        <v>223</v>
      </c>
      <c r="C9" s="91" t="s">
        <v>224</v>
      </c>
      <c r="D9" s="31" t="s">
        <v>120</v>
      </c>
      <c r="E9" s="31" t="s">
        <v>221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12.75">
      <c r="A10" s="91" t="s">
        <v>130</v>
      </c>
      <c r="B10" s="91" t="s">
        <v>225</v>
      </c>
      <c r="C10" s="91" t="s">
        <v>226</v>
      </c>
      <c r="D10" s="31" t="s">
        <v>120</v>
      </c>
      <c r="E10" s="31" t="s">
        <v>221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ht="12.75">
      <c r="A11" s="91" t="s">
        <v>130</v>
      </c>
      <c r="B11" s="91" t="s">
        <v>227</v>
      </c>
      <c r="C11" s="91" t="s">
        <v>228</v>
      </c>
      <c r="D11" s="31" t="s">
        <v>120</v>
      </c>
      <c r="E11" s="31" t="s">
        <v>221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ht="12.75">
      <c r="A12" s="91" t="s">
        <v>130</v>
      </c>
      <c r="B12" s="91" t="s">
        <v>229</v>
      </c>
      <c r="C12" s="91" t="s">
        <v>230</v>
      </c>
      <c r="D12" s="31" t="s">
        <v>120</v>
      </c>
      <c r="E12" s="31" t="s">
        <v>221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ht="12.75">
      <c r="A13" s="91" t="s">
        <v>130</v>
      </c>
      <c r="B13" s="91" t="s">
        <v>231</v>
      </c>
      <c r="C13" s="91" t="s">
        <v>232</v>
      </c>
      <c r="D13" s="31" t="s">
        <v>120</v>
      </c>
      <c r="E13" s="31" t="s">
        <v>221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ht="12.75">
      <c r="A14" s="91" t="s">
        <v>130</v>
      </c>
      <c r="B14" s="91" t="s">
        <v>233</v>
      </c>
      <c r="C14" s="91" t="s">
        <v>234</v>
      </c>
      <c r="D14" s="31" t="s">
        <v>120</v>
      </c>
      <c r="E14" s="31" t="s">
        <v>221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12.75">
      <c r="A15" s="91" t="s">
        <v>130</v>
      </c>
      <c r="B15" s="91" t="s">
        <v>131</v>
      </c>
      <c r="C15" s="91" t="s">
        <v>132</v>
      </c>
      <c r="D15" s="31" t="s">
        <v>120</v>
      </c>
      <c r="E15" s="31" t="s">
        <v>221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12.75">
      <c r="A16" s="91" t="s">
        <v>130</v>
      </c>
      <c r="B16" s="91" t="s">
        <v>133</v>
      </c>
      <c r="C16" s="91" t="s">
        <v>134</v>
      </c>
      <c r="D16" s="31" t="s">
        <v>120</v>
      </c>
      <c r="E16" s="31" t="s">
        <v>221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12.75">
      <c r="A17" s="91" t="s">
        <v>130</v>
      </c>
      <c r="B17" s="91" t="s">
        <v>135</v>
      </c>
      <c r="C17" s="91" t="s">
        <v>136</v>
      </c>
      <c r="D17" s="31" t="s">
        <v>120</v>
      </c>
      <c r="E17" s="31" t="s">
        <v>221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12.75">
      <c r="A18" s="91" t="s">
        <v>130</v>
      </c>
      <c r="B18" s="91" t="s">
        <v>235</v>
      </c>
      <c r="C18" s="91" t="s">
        <v>236</v>
      </c>
      <c r="D18" s="31" t="s">
        <v>120</v>
      </c>
      <c r="E18" s="31" t="s">
        <v>221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12.75">
      <c r="A19" s="91" t="s">
        <v>130</v>
      </c>
      <c r="B19" s="91" t="s">
        <v>237</v>
      </c>
      <c r="C19" s="91" t="s">
        <v>238</v>
      </c>
      <c r="D19" s="31" t="s">
        <v>120</v>
      </c>
      <c r="E19" s="31" t="s">
        <v>221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12.75">
      <c r="A20" s="91" t="s">
        <v>130</v>
      </c>
      <c r="B20" s="91" t="s">
        <v>239</v>
      </c>
      <c r="C20" s="91" t="s">
        <v>240</v>
      </c>
      <c r="D20" s="31" t="s">
        <v>120</v>
      </c>
      <c r="E20" s="31" t="s">
        <v>221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12.75">
      <c r="A21" s="91" t="s">
        <v>130</v>
      </c>
      <c r="B21" s="91" t="s">
        <v>241</v>
      </c>
      <c r="C21" s="91" t="s">
        <v>242</v>
      </c>
      <c r="D21" s="31" t="s">
        <v>120</v>
      </c>
      <c r="E21" s="31" t="s">
        <v>221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12.75">
      <c r="A22" s="91" t="s">
        <v>130</v>
      </c>
      <c r="B22" s="91" t="s">
        <v>243</v>
      </c>
      <c r="C22" s="91" t="s">
        <v>244</v>
      </c>
      <c r="D22" s="31" t="s">
        <v>120</v>
      </c>
      <c r="E22" s="31" t="s">
        <v>221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12.75">
      <c r="A23" s="91" t="s">
        <v>130</v>
      </c>
      <c r="B23" s="91" t="s">
        <v>245</v>
      </c>
      <c r="C23" s="91" t="s">
        <v>246</v>
      </c>
      <c r="D23" s="31" t="s">
        <v>120</v>
      </c>
      <c r="E23" s="31" t="s">
        <v>221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12.75">
      <c r="A24" s="91" t="s">
        <v>130</v>
      </c>
      <c r="B24" s="91" t="s">
        <v>247</v>
      </c>
      <c r="C24" s="91" t="s">
        <v>248</v>
      </c>
      <c r="D24" s="31" t="s">
        <v>120</v>
      </c>
      <c r="E24" s="31" t="s">
        <v>221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ht="12.75">
      <c r="A25" s="91" t="s">
        <v>130</v>
      </c>
      <c r="B25" s="91" t="s">
        <v>249</v>
      </c>
      <c r="C25" s="91" t="s">
        <v>250</v>
      </c>
      <c r="D25" s="31" t="s">
        <v>120</v>
      </c>
      <c r="E25" s="31" t="s">
        <v>221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ht="12.75">
      <c r="A26" s="91" t="s">
        <v>130</v>
      </c>
      <c r="B26" s="91" t="s">
        <v>137</v>
      </c>
      <c r="C26" s="91" t="s">
        <v>138</v>
      </c>
      <c r="D26" s="31" t="s">
        <v>120</v>
      </c>
      <c r="E26" s="31" t="s">
        <v>221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ht="12.75">
      <c r="A27" s="92" t="s">
        <v>130</v>
      </c>
      <c r="B27" s="92" t="s">
        <v>251</v>
      </c>
      <c r="C27" s="92" t="s">
        <v>252</v>
      </c>
      <c r="D27" s="34" t="s">
        <v>120</v>
      </c>
      <c r="E27" s="34" t="s">
        <v>221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1:18" ht="12.75">
      <c r="A28" s="31"/>
      <c r="B28" s="32">
        <f>COUNTA(B9:B27)</f>
        <v>19</v>
      </c>
      <c r="C28" s="32"/>
      <c r="D28" s="32">
        <f aca="true" t="shared" si="1" ref="D28:R28">COUNTIF(D9:D27,"Yes")</f>
        <v>0</v>
      </c>
      <c r="E28" s="32">
        <f t="shared" si="1"/>
        <v>0</v>
      </c>
      <c r="F28" s="32">
        <f t="shared" si="1"/>
        <v>0</v>
      </c>
      <c r="G28" s="32">
        <f t="shared" si="1"/>
        <v>0</v>
      </c>
      <c r="H28" s="32">
        <f t="shared" si="1"/>
        <v>0</v>
      </c>
      <c r="I28" s="32">
        <f t="shared" si="1"/>
        <v>0</v>
      </c>
      <c r="J28" s="32">
        <f t="shared" si="1"/>
        <v>0</v>
      </c>
      <c r="K28" s="32">
        <f t="shared" si="1"/>
        <v>0</v>
      </c>
      <c r="L28" s="32">
        <f t="shared" si="1"/>
        <v>0</v>
      </c>
      <c r="M28" s="32">
        <f t="shared" si="1"/>
        <v>0</v>
      </c>
      <c r="N28" s="32">
        <f t="shared" si="1"/>
        <v>0</v>
      </c>
      <c r="O28" s="32">
        <f t="shared" si="1"/>
        <v>0</v>
      </c>
      <c r="P28" s="32">
        <f t="shared" si="1"/>
        <v>0</v>
      </c>
      <c r="Q28" s="32">
        <f t="shared" si="1"/>
        <v>0</v>
      </c>
      <c r="R28" s="32">
        <f t="shared" si="1"/>
        <v>0</v>
      </c>
    </row>
    <row r="29" spans="1:18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12.75">
      <c r="A30" s="91" t="s">
        <v>139</v>
      </c>
      <c r="B30" s="91" t="s">
        <v>140</v>
      </c>
      <c r="C30" s="91" t="s">
        <v>141</v>
      </c>
      <c r="D30" s="31" t="s">
        <v>120</v>
      </c>
      <c r="E30" s="31" t="s">
        <v>221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ht="12.75">
      <c r="A31" s="91" t="s">
        <v>139</v>
      </c>
      <c r="B31" s="91" t="s">
        <v>142</v>
      </c>
      <c r="C31" s="91" t="s">
        <v>143</v>
      </c>
      <c r="D31" s="31" t="s">
        <v>120</v>
      </c>
      <c r="E31" s="31" t="s">
        <v>221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ht="12.75">
      <c r="A32" s="91" t="s">
        <v>139</v>
      </c>
      <c r="B32" s="91" t="s">
        <v>144</v>
      </c>
      <c r="C32" s="91" t="s">
        <v>145</v>
      </c>
      <c r="D32" s="31" t="s">
        <v>120</v>
      </c>
      <c r="E32" s="31" t="s">
        <v>221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ht="12.75">
      <c r="A33" s="91" t="s">
        <v>139</v>
      </c>
      <c r="B33" s="91" t="s">
        <v>146</v>
      </c>
      <c r="C33" s="91" t="s">
        <v>147</v>
      </c>
      <c r="D33" s="31" t="s">
        <v>120</v>
      </c>
      <c r="E33" s="31" t="s">
        <v>221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ht="12.75">
      <c r="A34" s="91" t="s">
        <v>139</v>
      </c>
      <c r="B34" s="91" t="s">
        <v>148</v>
      </c>
      <c r="C34" s="91" t="s">
        <v>149</v>
      </c>
      <c r="D34" s="31" t="s">
        <v>120</v>
      </c>
      <c r="E34" s="31" t="s">
        <v>221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ht="12.75">
      <c r="A35" s="91" t="s">
        <v>139</v>
      </c>
      <c r="B35" s="91" t="s">
        <v>150</v>
      </c>
      <c r="C35" s="91" t="s">
        <v>151</v>
      </c>
      <c r="D35" s="31" t="s">
        <v>120</v>
      </c>
      <c r="E35" s="31" t="s">
        <v>221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ht="12.75">
      <c r="A36" s="91" t="s">
        <v>139</v>
      </c>
      <c r="B36" s="91" t="s">
        <v>152</v>
      </c>
      <c r="C36" s="91" t="s">
        <v>153</v>
      </c>
      <c r="D36" s="31" t="s">
        <v>120</v>
      </c>
      <c r="E36" s="31" t="s">
        <v>221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ht="12.75">
      <c r="A37" s="91" t="s">
        <v>139</v>
      </c>
      <c r="B37" s="91" t="s">
        <v>154</v>
      </c>
      <c r="C37" s="91" t="s">
        <v>155</v>
      </c>
      <c r="D37" s="31" t="s">
        <v>120</v>
      </c>
      <c r="E37" s="31" t="s">
        <v>221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ht="12.75">
      <c r="A38" s="91" t="s">
        <v>139</v>
      </c>
      <c r="B38" s="91" t="s">
        <v>156</v>
      </c>
      <c r="C38" s="91" t="s">
        <v>157</v>
      </c>
      <c r="D38" s="31" t="s">
        <v>120</v>
      </c>
      <c r="E38" s="31" t="s">
        <v>221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ht="12.75">
      <c r="A39" s="91" t="s">
        <v>139</v>
      </c>
      <c r="B39" s="91" t="s">
        <v>158</v>
      </c>
      <c r="C39" s="91" t="s">
        <v>159</v>
      </c>
      <c r="D39" s="31" t="s">
        <v>120</v>
      </c>
      <c r="E39" s="31" t="s">
        <v>221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ht="12.75">
      <c r="A40" s="91" t="s">
        <v>139</v>
      </c>
      <c r="B40" s="91" t="s">
        <v>160</v>
      </c>
      <c r="C40" s="91" t="s">
        <v>161</v>
      </c>
      <c r="D40" s="31" t="s">
        <v>120</v>
      </c>
      <c r="E40" s="31" t="s">
        <v>221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ht="12.75">
      <c r="A41" s="91" t="s">
        <v>139</v>
      </c>
      <c r="B41" s="91" t="s">
        <v>162</v>
      </c>
      <c r="C41" s="91" t="s">
        <v>163</v>
      </c>
      <c r="D41" s="31" t="s">
        <v>120</v>
      </c>
      <c r="E41" s="31" t="s">
        <v>221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ht="12.75">
      <c r="A42" s="91" t="s">
        <v>139</v>
      </c>
      <c r="B42" s="91" t="s">
        <v>164</v>
      </c>
      <c r="C42" s="91" t="s">
        <v>165</v>
      </c>
      <c r="D42" s="31" t="s">
        <v>120</v>
      </c>
      <c r="E42" s="31" t="s">
        <v>221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ht="12.75">
      <c r="A43" s="91" t="s">
        <v>139</v>
      </c>
      <c r="B43" s="91" t="s">
        <v>166</v>
      </c>
      <c r="C43" s="91" t="s">
        <v>167</v>
      </c>
      <c r="D43" s="31" t="s">
        <v>120</v>
      </c>
      <c r="E43" s="31" t="s">
        <v>221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ht="12.75">
      <c r="A44" s="91" t="s">
        <v>139</v>
      </c>
      <c r="B44" s="91" t="s">
        <v>168</v>
      </c>
      <c r="C44" s="91" t="s">
        <v>169</v>
      </c>
      <c r="D44" s="31" t="s">
        <v>120</v>
      </c>
      <c r="E44" s="31" t="s">
        <v>221</v>
      </c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ht="12.75">
      <c r="A45" s="91" t="s">
        <v>139</v>
      </c>
      <c r="B45" s="91" t="s">
        <v>170</v>
      </c>
      <c r="C45" s="91" t="s">
        <v>171</v>
      </c>
      <c r="D45" s="31" t="s">
        <v>120</v>
      </c>
      <c r="E45" s="31" t="s">
        <v>221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ht="12.75">
      <c r="A46" s="91" t="s">
        <v>139</v>
      </c>
      <c r="B46" s="91" t="s">
        <v>172</v>
      </c>
      <c r="C46" s="91" t="s">
        <v>173</v>
      </c>
      <c r="D46" s="31" t="s">
        <v>120</v>
      </c>
      <c r="E46" s="31" t="s">
        <v>221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ht="12.75">
      <c r="A47" s="91" t="s">
        <v>139</v>
      </c>
      <c r="B47" s="91" t="s">
        <v>174</v>
      </c>
      <c r="C47" s="91" t="s">
        <v>175</v>
      </c>
      <c r="D47" s="31" t="s">
        <v>120</v>
      </c>
      <c r="E47" s="31" t="s">
        <v>221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ht="12.75">
      <c r="A48" s="91" t="s">
        <v>139</v>
      </c>
      <c r="B48" s="91" t="s">
        <v>176</v>
      </c>
      <c r="C48" s="91" t="s">
        <v>177</v>
      </c>
      <c r="D48" s="31" t="s">
        <v>120</v>
      </c>
      <c r="E48" s="31" t="s">
        <v>221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ht="12.75">
      <c r="A49" s="91" t="s">
        <v>139</v>
      </c>
      <c r="B49" s="91" t="s">
        <v>178</v>
      </c>
      <c r="C49" s="91" t="s">
        <v>179</v>
      </c>
      <c r="D49" s="31" t="s">
        <v>120</v>
      </c>
      <c r="E49" s="31" t="s">
        <v>221</v>
      </c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ht="12.75">
      <c r="A50" s="91" t="s">
        <v>139</v>
      </c>
      <c r="B50" s="91" t="s">
        <v>180</v>
      </c>
      <c r="C50" s="91" t="s">
        <v>181</v>
      </c>
      <c r="D50" s="31" t="s">
        <v>120</v>
      </c>
      <c r="E50" s="31" t="s">
        <v>221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ht="12.75">
      <c r="A51" s="91" t="s">
        <v>139</v>
      </c>
      <c r="B51" s="91" t="s">
        <v>182</v>
      </c>
      <c r="C51" s="91" t="s">
        <v>183</v>
      </c>
      <c r="D51" s="31" t="s">
        <v>120</v>
      </c>
      <c r="E51" s="31" t="s">
        <v>221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ht="12.75">
      <c r="A52" s="91" t="s">
        <v>139</v>
      </c>
      <c r="B52" s="91" t="s">
        <v>184</v>
      </c>
      <c r="C52" s="91" t="s">
        <v>185</v>
      </c>
      <c r="D52" s="31" t="s">
        <v>120</v>
      </c>
      <c r="E52" s="31" t="s">
        <v>221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ht="12.75">
      <c r="A53" s="91" t="s">
        <v>139</v>
      </c>
      <c r="B53" s="91" t="s">
        <v>186</v>
      </c>
      <c r="C53" s="91" t="s">
        <v>187</v>
      </c>
      <c r="D53" s="31" t="s">
        <v>120</v>
      </c>
      <c r="E53" s="31" t="s">
        <v>221</v>
      </c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ht="12.75">
      <c r="A54" s="92" t="s">
        <v>139</v>
      </c>
      <c r="B54" s="92" t="s">
        <v>188</v>
      </c>
      <c r="C54" s="92" t="s">
        <v>189</v>
      </c>
      <c r="D54" s="34" t="s">
        <v>120</v>
      </c>
      <c r="E54" s="34" t="s">
        <v>221</v>
      </c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</row>
    <row r="55" spans="1:18" ht="12.75">
      <c r="A55" s="31"/>
      <c r="B55" s="32">
        <f>COUNTA(B30:B54)</f>
        <v>25</v>
      </c>
      <c r="C55" s="32"/>
      <c r="D55" s="70">
        <f aca="true" t="shared" si="2" ref="D55:R55">COUNTIF(D30:D54,"Yes")</f>
        <v>0</v>
      </c>
      <c r="E55" s="70">
        <f t="shared" si="2"/>
        <v>0</v>
      </c>
      <c r="F55" s="32">
        <f t="shared" si="2"/>
        <v>0</v>
      </c>
      <c r="G55" s="32">
        <f t="shared" si="2"/>
        <v>0</v>
      </c>
      <c r="H55" s="32">
        <f t="shared" si="2"/>
        <v>0</v>
      </c>
      <c r="I55" s="32">
        <f t="shared" si="2"/>
        <v>0</v>
      </c>
      <c r="J55" s="32">
        <f t="shared" si="2"/>
        <v>0</v>
      </c>
      <c r="K55" s="32">
        <f t="shared" si="2"/>
        <v>0</v>
      </c>
      <c r="L55" s="32">
        <f t="shared" si="2"/>
        <v>0</v>
      </c>
      <c r="M55" s="32">
        <f t="shared" si="2"/>
        <v>0</v>
      </c>
      <c r="N55" s="32">
        <f t="shared" si="2"/>
        <v>0</v>
      </c>
      <c r="O55" s="32">
        <f t="shared" si="2"/>
        <v>0</v>
      </c>
      <c r="P55" s="32">
        <f t="shared" si="2"/>
        <v>0</v>
      </c>
      <c r="Q55" s="32">
        <f t="shared" si="2"/>
        <v>0</v>
      </c>
      <c r="R55" s="32">
        <f t="shared" si="2"/>
        <v>0</v>
      </c>
    </row>
    <row r="56" spans="1:18" ht="12.75">
      <c r="A56" s="31"/>
      <c r="B56" s="31"/>
      <c r="C56" s="31"/>
      <c r="D56" s="45"/>
      <c r="E56" s="45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12.75">
      <c r="A57" s="31" t="s">
        <v>190</v>
      </c>
      <c r="B57" s="31" t="s">
        <v>191</v>
      </c>
      <c r="C57" s="31" t="s">
        <v>192</v>
      </c>
      <c r="D57" s="31" t="s">
        <v>120</v>
      </c>
      <c r="E57" s="31" t="s">
        <v>221</v>
      </c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12.75">
      <c r="A58" s="95" t="s">
        <v>190</v>
      </c>
      <c r="B58" s="96" t="s">
        <v>255</v>
      </c>
      <c r="C58" s="97" t="s">
        <v>256</v>
      </c>
      <c r="D58" s="31" t="s">
        <v>120</v>
      </c>
      <c r="E58" s="31" t="s">
        <v>221</v>
      </c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ht="12.75">
      <c r="A59" s="34" t="s">
        <v>190</v>
      </c>
      <c r="B59" s="34" t="s">
        <v>193</v>
      </c>
      <c r="C59" s="34" t="s">
        <v>194</v>
      </c>
      <c r="D59" s="34" t="s">
        <v>120</v>
      </c>
      <c r="E59" s="34" t="s">
        <v>221</v>
      </c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</row>
    <row r="60" spans="1:18" ht="12.75">
      <c r="A60" s="31"/>
      <c r="B60" s="32">
        <f>COUNTA(B57:B59)</f>
        <v>3</v>
      </c>
      <c r="C60" s="32"/>
      <c r="D60" s="32">
        <f aca="true" t="shared" si="3" ref="D60:R60">COUNTIF(D57:D59,"Yes")</f>
        <v>0</v>
      </c>
      <c r="E60" s="32">
        <f t="shared" si="3"/>
        <v>0</v>
      </c>
      <c r="F60" s="32">
        <f t="shared" si="3"/>
        <v>0</v>
      </c>
      <c r="G60" s="32">
        <f t="shared" si="3"/>
        <v>0</v>
      </c>
      <c r="H60" s="32">
        <f t="shared" si="3"/>
        <v>0</v>
      </c>
      <c r="I60" s="32">
        <f t="shared" si="3"/>
        <v>0</v>
      </c>
      <c r="J60" s="32">
        <f t="shared" si="3"/>
        <v>0</v>
      </c>
      <c r="K60" s="32">
        <f t="shared" si="3"/>
        <v>0</v>
      </c>
      <c r="L60" s="32">
        <f t="shared" si="3"/>
        <v>0</v>
      </c>
      <c r="M60" s="32">
        <f t="shared" si="3"/>
        <v>0</v>
      </c>
      <c r="N60" s="32">
        <f t="shared" si="3"/>
        <v>0</v>
      </c>
      <c r="O60" s="32">
        <f t="shared" si="3"/>
        <v>0</v>
      </c>
      <c r="P60" s="32">
        <f t="shared" si="3"/>
        <v>0</v>
      </c>
      <c r="Q60" s="32">
        <f t="shared" si="3"/>
        <v>0</v>
      </c>
      <c r="R60" s="32">
        <f t="shared" si="3"/>
        <v>0</v>
      </c>
    </row>
    <row r="61" spans="1:18" ht="12.75">
      <c r="A61" s="31"/>
      <c r="B61" s="32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ht="12.75">
      <c r="A62" s="91" t="s">
        <v>195</v>
      </c>
      <c r="B62" s="91" t="s">
        <v>196</v>
      </c>
      <c r="C62" s="91" t="s">
        <v>197</v>
      </c>
      <c r="D62" s="31" t="s">
        <v>120</v>
      </c>
      <c r="E62" s="31" t="s">
        <v>221</v>
      </c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ht="12.75">
      <c r="A63" s="92" t="s">
        <v>195</v>
      </c>
      <c r="B63" s="92" t="s">
        <v>198</v>
      </c>
      <c r="C63" s="92" t="s">
        <v>199</v>
      </c>
      <c r="D63" s="34" t="s">
        <v>120</v>
      </c>
      <c r="E63" s="34" t="s">
        <v>221</v>
      </c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</row>
    <row r="64" spans="1:18" ht="12.75">
      <c r="A64" s="31"/>
      <c r="B64" s="32">
        <f>COUNTA(B62:B63)</f>
        <v>2</v>
      </c>
      <c r="C64" s="31"/>
      <c r="D64" s="32">
        <f>COUNTIF(D62:D63,"Yes")</f>
        <v>0</v>
      </c>
      <c r="E64" s="32">
        <f>COUNTIF(E62:E63,"Yes")</f>
        <v>0</v>
      </c>
      <c r="F64" s="32">
        <f>COUNTIF(F62:F63,"Yes")</f>
        <v>0</v>
      </c>
      <c r="G64" s="32">
        <f aca="true" t="shared" si="4" ref="G64:R64">COUNTIF(G62:G63,"Yes")</f>
        <v>0</v>
      </c>
      <c r="H64" s="32">
        <f t="shared" si="4"/>
        <v>0</v>
      </c>
      <c r="I64" s="32">
        <f t="shared" si="4"/>
        <v>0</v>
      </c>
      <c r="J64" s="32">
        <f t="shared" si="4"/>
        <v>0</v>
      </c>
      <c r="K64" s="32">
        <f t="shared" si="4"/>
        <v>0</v>
      </c>
      <c r="L64" s="32">
        <f t="shared" si="4"/>
        <v>0</v>
      </c>
      <c r="M64" s="32">
        <f t="shared" si="4"/>
        <v>0</v>
      </c>
      <c r="N64" s="32">
        <f t="shared" si="4"/>
        <v>0</v>
      </c>
      <c r="O64" s="32">
        <f t="shared" si="4"/>
        <v>0</v>
      </c>
      <c r="P64" s="32">
        <f t="shared" si="4"/>
        <v>0</v>
      </c>
      <c r="Q64" s="32">
        <f t="shared" si="4"/>
        <v>0</v>
      </c>
      <c r="R64" s="32">
        <f t="shared" si="4"/>
        <v>0</v>
      </c>
    </row>
    <row r="65" spans="1:18" ht="12.75">
      <c r="A65" s="31"/>
      <c r="B65" s="32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ht="12.75">
      <c r="A66" s="91" t="s">
        <v>200</v>
      </c>
      <c r="B66" s="91" t="s">
        <v>201</v>
      </c>
      <c r="C66" s="91" t="s">
        <v>202</v>
      </c>
      <c r="D66" s="31" t="s">
        <v>120</v>
      </c>
      <c r="E66" s="31" t="s">
        <v>221</v>
      </c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ht="12.75">
      <c r="A67" s="92" t="s">
        <v>200</v>
      </c>
      <c r="B67" s="92" t="s">
        <v>203</v>
      </c>
      <c r="C67" s="92" t="s">
        <v>204</v>
      </c>
      <c r="D67" s="34" t="s">
        <v>120</v>
      </c>
      <c r="E67" s="34" t="s">
        <v>221</v>
      </c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</row>
    <row r="68" spans="1:18" ht="12.75">
      <c r="A68" s="31"/>
      <c r="B68" s="32">
        <f>COUNTA(B66:B67)</f>
        <v>2</v>
      </c>
      <c r="C68" s="32"/>
      <c r="D68" s="32">
        <f aca="true" t="shared" si="5" ref="D68:R68">COUNTIF(D66:D67,"Yes")</f>
        <v>0</v>
      </c>
      <c r="E68" s="32">
        <f t="shared" si="5"/>
        <v>0</v>
      </c>
      <c r="F68" s="32">
        <f t="shared" si="5"/>
        <v>0</v>
      </c>
      <c r="G68" s="32">
        <f t="shared" si="5"/>
        <v>0</v>
      </c>
      <c r="H68" s="32">
        <f t="shared" si="5"/>
        <v>0</v>
      </c>
      <c r="I68" s="32">
        <f t="shared" si="5"/>
        <v>0</v>
      </c>
      <c r="J68" s="32">
        <f t="shared" si="5"/>
        <v>0</v>
      </c>
      <c r="K68" s="32">
        <f t="shared" si="5"/>
        <v>0</v>
      </c>
      <c r="L68" s="32">
        <f t="shared" si="5"/>
        <v>0</v>
      </c>
      <c r="M68" s="32">
        <f t="shared" si="5"/>
        <v>0</v>
      </c>
      <c r="N68" s="32">
        <f t="shared" si="5"/>
        <v>0</v>
      </c>
      <c r="O68" s="32">
        <f t="shared" si="5"/>
        <v>0</v>
      </c>
      <c r="P68" s="32">
        <f t="shared" si="5"/>
        <v>0</v>
      </c>
      <c r="Q68" s="32">
        <f t="shared" si="5"/>
        <v>0</v>
      </c>
      <c r="R68" s="32">
        <f t="shared" si="5"/>
        <v>0</v>
      </c>
    </row>
    <row r="69" spans="1:18" ht="12.75">
      <c r="A69" s="31"/>
      <c r="B69" s="42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ht="12.75">
      <c r="A70" s="91" t="s">
        <v>205</v>
      </c>
      <c r="B70" s="91" t="s">
        <v>206</v>
      </c>
      <c r="C70" s="91" t="s">
        <v>207</v>
      </c>
      <c r="D70" s="31" t="s">
        <v>120</v>
      </c>
      <c r="E70" s="31" t="s">
        <v>221</v>
      </c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ht="12.75">
      <c r="A71" s="91" t="s">
        <v>205</v>
      </c>
      <c r="B71" s="91" t="s">
        <v>208</v>
      </c>
      <c r="C71" s="91" t="s">
        <v>209</v>
      </c>
      <c r="D71" s="31" t="s">
        <v>120</v>
      </c>
      <c r="E71" s="31" t="s">
        <v>221</v>
      </c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ht="12.75">
      <c r="A72" s="91" t="s">
        <v>205</v>
      </c>
      <c r="B72" s="91" t="s">
        <v>210</v>
      </c>
      <c r="C72" s="91" t="s">
        <v>211</v>
      </c>
      <c r="D72" s="31" t="s">
        <v>120</v>
      </c>
      <c r="E72" s="31" t="s">
        <v>221</v>
      </c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ht="12.75">
      <c r="A73" s="91" t="s">
        <v>205</v>
      </c>
      <c r="B73" s="91" t="s">
        <v>212</v>
      </c>
      <c r="C73" s="91" t="s">
        <v>213</v>
      </c>
      <c r="D73" s="31" t="s">
        <v>120</v>
      </c>
      <c r="E73" s="31" t="s">
        <v>221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ht="12.75">
      <c r="A74" s="91" t="s">
        <v>205</v>
      </c>
      <c r="B74" s="91" t="s">
        <v>214</v>
      </c>
      <c r="C74" s="91" t="s">
        <v>215</v>
      </c>
      <c r="D74" s="31" t="s">
        <v>120</v>
      </c>
      <c r="E74" s="31" t="s">
        <v>221</v>
      </c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ht="12.75">
      <c r="A75" s="91" t="s">
        <v>205</v>
      </c>
      <c r="B75" s="91" t="s">
        <v>216</v>
      </c>
      <c r="C75" s="91" t="s">
        <v>217</v>
      </c>
      <c r="D75" s="31" t="s">
        <v>120</v>
      </c>
      <c r="E75" s="31" t="s">
        <v>221</v>
      </c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ht="12.75">
      <c r="A76" s="92" t="s">
        <v>205</v>
      </c>
      <c r="B76" s="92" t="s">
        <v>218</v>
      </c>
      <c r="C76" s="92" t="s">
        <v>219</v>
      </c>
      <c r="D76" s="34" t="s">
        <v>120</v>
      </c>
      <c r="E76" s="34" t="s">
        <v>221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</row>
    <row r="77" spans="1:18" ht="12.75">
      <c r="A77" s="31"/>
      <c r="B77" s="32">
        <f>COUNTA(B70:B76)</f>
        <v>7</v>
      </c>
      <c r="C77" s="32"/>
      <c r="D77" s="32">
        <f>COUNTIF(D70:D76,"Yes")</f>
        <v>0</v>
      </c>
      <c r="E77" s="32">
        <f aca="true" t="shared" si="6" ref="E77:R77">COUNTIF(E70:E76,"Yes")</f>
        <v>0</v>
      </c>
      <c r="F77" s="32">
        <f t="shared" si="6"/>
        <v>0</v>
      </c>
      <c r="G77" s="32">
        <f t="shared" si="6"/>
        <v>0</v>
      </c>
      <c r="H77" s="32">
        <f t="shared" si="6"/>
        <v>0</v>
      </c>
      <c r="I77" s="32">
        <f t="shared" si="6"/>
        <v>0</v>
      </c>
      <c r="J77" s="32">
        <f t="shared" si="6"/>
        <v>0</v>
      </c>
      <c r="K77" s="32">
        <f t="shared" si="6"/>
        <v>0</v>
      </c>
      <c r="L77" s="32">
        <f t="shared" si="6"/>
        <v>0</v>
      </c>
      <c r="M77" s="32">
        <f t="shared" si="6"/>
        <v>0</v>
      </c>
      <c r="N77" s="32">
        <f t="shared" si="6"/>
        <v>0</v>
      </c>
      <c r="O77" s="32">
        <f t="shared" si="6"/>
        <v>0</v>
      </c>
      <c r="P77" s="32">
        <f t="shared" si="6"/>
        <v>0</v>
      </c>
      <c r="Q77" s="32">
        <f t="shared" si="6"/>
        <v>0</v>
      </c>
      <c r="R77" s="32">
        <f t="shared" si="6"/>
        <v>0</v>
      </c>
    </row>
    <row r="78" spans="1:18" ht="12.75">
      <c r="A78" s="31"/>
      <c r="B78" s="42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ht="12.75">
      <c r="A79" s="71" t="s">
        <v>24</v>
      </c>
      <c r="B79" s="71">
        <f>B7+B28+B55+B60+B64+B68+B77</f>
        <v>62</v>
      </c>
      <c r="D79" s="71">
        <f aca="true" t="shared" si="7" ref="D79:R79">D7+D28+D55+D60+D64+D68+D77</f>
        <v>0</v>
      </c>
      <c r="E79" s="71">
        <f t="shared" si="7"/>
        <v>0</v>
      </c>
      <c r="F79" s="71">
        <f t="shared" si="7"/>
        <v>0</v>
      </c>
      <c r="G79" s="71">
        <f t="shared" si="7"/>
        <v>0</v>
      </c>
      <c r="H79" s="71">
        <f t="shared" si="7"/>
        <v>0</v>
      </c>
      <c r="I79" s="71">
        <f t="shared" si="7"/>
        <v>0</v>
      </c>
      <c r="J79" s="71">
        <f t="shared" si="7"/>
        <v>0</v>
      </c>
      <c r="K79" s="71">
        <f t="shared" si="7"/>
        <v>0</v>
      </c>
      <c r="L79" s="71">
        <f t="shared" si="7"/>
        <v>0</v>
      </c>
      <c r="M79" s="71">
        <f t="shared" si="7"/>
        <v>0</v>
      </c>
      <c r="N79" s="71">
        <f t="shared" si="7"/>
        <v>0</v>
      </c>
      <c r="O79" s="71">
        <f t="shared" si="7"/>
        <v>0</v>
      </c>
      <c r="P79" s="71">
        <f t="shared" si="7"/>
        <v>0</v>
      </c>
      <c r="Q79" s="71">
        <f t="shared" si="7"/>
        <v>0</v>
      </c>
      <c r="R79" s="71">
        <f t="shared" si="7"/>
        <v>0</v>
      </c>
    </row>
    <row r="80" spans="1:18" ht="12.75">
      <c r="A80" s="71"/>
      <c r="B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</row>
    <row r="82" spans="4:10" ht="12.75">
      <c r="D82" s="74"/>
      <c r="E82" s="110" t="s">
        <v>0</v>
      </c>
      <c r="F82" s="111"/>
      <c r="G82" s="111"/>
      <c r="H82" s="111"/>
      <c r="I82" s="111"/>
      <c r="J82" s="75"/>
    </row>
    <row r="83" spans="4:10" ht="12.75">
      <c r="D83" s="84" t="s">
        <v>22</v>
      </c>
      <c r="E83" s="77"/>
      <c r="F83" s="77"/>
      <c r="G83" s="77"/>
      <c r="H83" s="77"/>
      <c r="I83" s="77"/>
      <c r="J83" s="78"/>
    </row>
    <row r="84" spans="4:10" ht="12.75">
      <c r="D84" s="85" t="s">
        <v>23</v>
      </c>
      <c r="E84" s="77"/>
      <c r="F84" s="77"/>
      <c r="G84" s="77"/>
      <c r="H84" s="77"/>
      <c r="I84" s="77"/>
      <c r="J84" s="78"/>
    </row>
    <row r="85" spans="4:10" ht="12.75">
      <c r="D85" s="76"/>
      <c r="E85" s="77"/>
      <c r="F85" s="77"/>
      <c r="G85" s="77"/>
      <c r="H85" s="77"/>
      <c r="I85" s="77"/>
      <c r="J85" s="78"/>
    </row>
    <row r="86" spans="4:10" ht="12.75">
      <c r="D86" s="76"/>
      <c r="E86" s="79" t="s">
        <v>1</v>
      </c>
      <c r="F86" s="80" t="s">
        <v>2</v>
      </c>
      <c r="G86" s="77"/>
      <c r="H86" s="77"/>
      <c r="I86" s="77"/>
      <c r="J86" s="78"/>
    </row>
    <row r="87" spans="4:10" ht="12.75">
      <c r="D87" s="76"/>
      <c r="E87" s="79" t="s">
        <v>3</v>
      </c>
      <c r="F87" s="80" t="s">
        <v>4</v>
      </c>
      <c r="G87" s="77"/>
      <c r="H87" s="77"/>
      <c r="I87" s="77"/>
      <c r="J87" s="78"/>
    </row>
    <row r="88" spans="4:10" ht="12.75">
      <c r="D88" s="76"/>
      <c r="E88" s="79" t="s">
        <v>5</v>
      </c>
      <c r="F88" s="80" t="s">
        <v>103</v>
      </c>
      <c r="G88" s="77"/>
      <c r="H88" s="77"/>
      <c r="I88" s="77"/>
      <c r="J88" s="78"/>
    </row>
    <row r="89" spans="4:10" ht="12.75">
      <c r="D89" s="76"/>
      <c r="E89" s="79" t="s">
        <v>6</v>
      </c>
      <c r="F89" s="80" t="s">
        <v>104</v>
      </c>
      <c r="G89" s="77"/>
      <c r="H89" s="77"/>
      <c r="I89" s="77"/>
      <c r="J89" s="78"/>
    </row>
    <row r="90" spans="4:10" ht="12.75">
      <c r="D90" s="76"/>
      <c r="E90" s="79" t="s">
        <v>7</v>
      </c>
      <c r="F90" s="80" t="s">
        <v>8</v>
      </c>
      <c r="G90" s="77"/>
      <c r="H90" s="77"/>
      <c r="I90" s="77"/>
      <c r="J90" s="78"/>
    </row>
    <row r="91" spans="4:10" ht="12.75">
      <c r="D91" s="76"/>
      <c r="E91" s="79" t="s">
        <v>9</v>
      </c>
      <c r="F91" s="80" t="s">
        <v>109</v>
      </c>
      <c r="G91" s="77"/>
      <c r="H91" s="77"/>
      <c r="I91" s="77"/>
      <c r="J91" s="78"/>
    </row>
    <row r="92" spans="4:10" ht="12.75">
      <c r="D92" s="76"/>
      <c r="E92" s="79" t="s">
        <v>10</v>
      </c>
      <c r="F92" s="80" t="s">
        <v>110</v>
      </c>
      <c r="G92" s="77"/>
      <c r="H92" s="77"/>
      <c r="I92" s="77"/>
      <c r="J92" s="78"/>
    </row>
    <row r="93" spans="4:10" ht="12.75">
      <c r="D93" s="76"/>
      <c r="E93" s="79" t="s">
        <v>11</v>
      </c>
      <c r="F93" s="80" t="s">
        <v>12</v>
      </c>
      <c r="G93" s="77"/>
      <c r="H93" s="77"/>
      <c r="I93" s="77"/>
      <c r="J93" s="78"/>
    </row>
    <row r="94" spans="4:10" ht="12.75">
      <c r="D94" s="76"/>
      <c r="E94" s="79" t="s">
        <v>13</v>
      </c>
      <c r="F94" s="80" t="s">
        <v>14</v>
      </c>
      <c r="G94" s="77"/>
      <c r="H94" s="77"/>
      <c r="I94" s="77"/>
      <c r="J94" s="78"/>
    </row>
    <row r="95" spans="4:10" ht="12.75">
      <c r="D95" s="76"/>
      <c r="E95" s="79" t="s">
        <v>15</v>
      </c>
      <c r="F95" s="80" t="s">
        <v>105</v>
      </c>
      <c r="G95" s="77"/>
      <c r="H95" s="77"/>
      <c r="I95" s="77"/>
      <c r="J95" s="78"/>
    </row>
    <row r="96" spans="4:10" ht="12.75">
      <c r="D96" s="76"/>
      <c r="E96" s="79" t="s">
        <v>16</v>
      </c>
      <c r="F96" s="80" t="s">
        <v>17</v>
      </c>
      <c r="G96" s="77"/>
      <c r="H96" s="77"/>
      <c r="I96" s="77"/>
      <c r="J96" s="78"/>
    </row>
    <row r="97" spans="4:10" ht="12.75">
      <c r="D97" s="76"/>
      <c r="E97" s="79" t="s">
        <v>18</v>
      </c>
      <c r="F97" s="80" t="s">
        <v>19</v>
      </c>
      <c r="G97" s="77"/>
      <c r="H97" s="77"/>
      <c r="I97" s="77"/>
      <c r="J97" s="78"/>
    </row>
    <row r="98" spans="4:10" ht="12.75">
      <c r="D98" s="76"/>
      <c r="E98" s="79" t="s">
        <v>20</v>
      </c>
      <c r="F98" s="80" t="s">
        <v>21</v>
      </c>
      <c r="G98" s="77"/>
      <c r="H98" s="77"/>
      <c r="I98" s="77"/>
      <c r="J98" s="78"/>
    </row>
    <row r="99" spans="4:10" ht="12.75">
      <c r="D99" s="81"/>
      <c r="E99" s="82"/>
      <c r="F99" s="82"/>
      <c r="G99" s="82"/>
      <c r="H99" s="82"/>
      <c r="I99" s="82"/>
      <c r="J99" s="83"/>
    </row>
  </sheetData>
  <sheetProtection/>
  <mergeCells count="3">
    <mergeCell ref="B1:C1"/>
    <mergeCell ref="F1:R1"/>
    <mergeCell ref="E82:I82"/>
  </mergeCells>
  <printOptions gridLines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2009 Swimming Season
Possible Pollution Sources for Monitored Ohio Beaches</oddHeader>
    <oddFooter>&amp;R&amp;P of &amp;N</oddFooter>
  </headerFooter>
  <rowBreaks count="1" manualBreakCount="1">
    <brk id="80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21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7109375" style="1" customWidth="1"/>
    <col min="2" max="2" width="8.28125" style="1" customWidth="1"/>
    <col min="3" max="3" width="39.00390625" style="20" customWidth="1"/>
    <col min="4" max="4" width="16.421875" style="1" customWidth="1"/>
    <col min="5" max="6" width="13.00390625" style="21" customWidth="1"/>
    <col min="7" max="7" width="9.28125" style="22" customWidth="1"/>
    <col min="8" max="9" width="12.28125" style="1" customWidth="1"/>
    <col min="10" max="10" width="12.28125" style="11" customWidth="1"/>
    <col min="11" max="16384" width="9.140625" style="1" customWidth="1"/>
  </cols>
  <sheetData>
    <row r="1" spans="1:10" ht="37.5" customHeight="1">
      <c r="A1" s="24" t="s">
        <v>45</v>
      </c>
      <c r="B1" s="24" t="s">
        <v>46</v>
      </c>
      <c r="C1" s="24" t="s">
        <v>47</v>
      </c>
      <c r="D1" s="24" t="s">
        <v>52</v>
      </c>
      <c r="E1" s="25" t="s">
        <v>73</v>
      </c>
      <c r="F1" s="25" t="s">
        <v>85</v>
      </c>
      <c r="G1" s="26" t="s">
        <v>74</v>
      </c>
      <c r="H1" s="24" t="s">
        <v>93</v>
      </c>
      <c r="I1" s="24" t="s">
        <v>94</v>
      </c>
      <c r="J1" s="3" t="s">
        <v>95</v>
      </c>
    </row>
    <row r="2" spans="1:10" ht="12.75" customHeight="1">
      <c r="A2" s="91" t="s">
        <v>121</v>
      </c>
      <c r="B2" s="91" t="s">
        <v>122</v>
      </c>
      <c r="C2" s="91" t="s">
        <v>123</v>
      </c>
      <c r="D2" s="91" t="s">
        <v>101</v>
      </c>
      <c r="E2" s="93">
        <v>39960</v>
      </c>
      <c r="F2" s="93">
        <v>39961</v>
      </c>
      <c r="G2" s="91">
        <v>1</v>
      </c>
      <c r="H2" s="91" t="s">
        <v>100</v>
      </c>
      <c r="I2" s="91" t="s">
        <v>222</v>
      </c>
      <c r="J2" s="91" t="s">
        <v>84</v>
      </c>
    </row>
    <row r="3" spans="1:10" ht="12.75" customHeight="1">
      <c r="A3" s="91" t="s">
        <v>121</v>
      </c>
      <c r="B3" s="91" t="s">
        <v>122</v>
      </c>
      <c r="C3" s="91" t="s">
        <v>123</v>
      </c>
      <c r="D3" s="91" t="s">
        <v>101</v>
      </c>
      <c r="E3" s="93">
        <v>39981</v>
      </c>
      <c r="F3" s="93">
        <v>39982</v>
      </c>
      <c r="G3" s="91">
        <v>1</v>
      </c>
      <c r="H3" s="91" t="s">
        <v>100</v>
      </c>
      <c r="I3" s="91" t="s">
        <v>222</v>
      </c>
      <c r="J3" s="91" t="s">
        <v>84</v>
      </c>
    </row>
    <row r="4" spans="1:10" ht="12.75" customHeight="1">
      <c r="A4" s="91" t="s">
        <v>121</v>
      </c>
      <c r="B4" s="91" t="s">
        <v>122</v>
      </c>
      <c r="C4" s="91" t="s">
        <v>123</v>
      </c>
      <c r="D4" s="91" t="s">
        <v>101</v>
      </c>
      <c r="E4" s="93">
        <v>39983</v>
      </c>
      <c r="F4" s="93">
        <v>39988</v>
      </c>
      <c r="G4" s="91">
        <v>5</v>
      </c>
      <c r="H4" s="91" t="s">
        <v>100</v>
      </c>
      <c r="I4" s="91" t="s">
        <v>222</v>
      </c>
      <c r="J4" s="91" t="s">
        <v>84</v>
      </c>
    </row>
    <row r="5" spans="1:10" ht="12.75" customHeight="1">
      <c r="A5" s="91" t="s">
        <v>121</v>
      </c>
      <c r="B5" s="91" t="s">
        <v>122</v>
      </c>
      <c r="C5" s="91" t="s">
        <v>123</v>
      </c>
      <c r="D5" s="91" t="s">
        <v>101</v>
      </c>
      <c r="E5" s="93">
        <v>39995</v>
      </c>
      <c r="F5" s="93">
        <v>40010</v>
      </c>
      <c r="G5" s="91">
        <v>15</v>
      </c>
      <c r="H5" s="91" t="s">
        <v>100</v>
      </c>
      <c r="I5" s="91" t="s">
        <v>222</v>
      </c>
      <c r="J5" s="91" t="s">
        <v>84</v>
      </c>
    </row>
    <row r="6" spans="1:10" ht="12.75" customHeight="1">
      <c r="A6" s="91" t="s">
        <v>121</v>
      </c>
      <c r="B6" s="91" t="s">
        <v>124</v>
      </c>
      <c r="C6" s="91" t="s">
        <v>125</v>
      </c>
      <c r="D6" s="91" t="s">
        <v>101</v>
      </c>
      <c r="E6" s="93">
        <v>39976</v>
      </c>
      <c r="F6" s="93">
        <v>39980</v>
      </c>
      <c r="G6" s="91">
        <v>4</v>
      </c>
      <c r="H6" s="91" t="s">
        <v>100</v>
      </c>
      <c r="I6" s="91" t="s">
        <v>222</v>
      </c>
      <c r="J6" s="91" t="s">
        <v>84</v>
      </c>
    </row>
    <row r="7" spans="1:10" ht="12.75" customHeight="1">
      <c r="A7" s="91" t="s">
        <v>121</v>
      </c>
      <c r="B7" s="91" t="s">
        <v>124</v>
      </c>
      <c r="C7" s="91" t="s">
        <v>125</v>
      </c>
      <c r="D7" s="91" t="s">
        <v>101</v>
      </c>
      <c r="E7" s="93">
        <v>39983</v>
      </c>
      <c r="F7" s="93">
        <v>39987</v>
      </c>
      <c r="G7" s="91">
        <v>4</v>
      </c>
      <c r="H7" s="91" t="s">
        <v>100</v>
      </c>
      <c r="I7" s="91" t="s">
        <v>222</v>
      </c>
      <c r="J7" s="91" t="s">
        <v>84</v>
      </c>
    </row>
    <row r="8" spans="1:10" ht="12.75" customHeight="1">
      <c r="A8" s="91" t="s">
        <v>121</v>
      </c>
      <c r="B8" s="91" t="s">
        <v>124</v>
      </c>
      <c r="C8" s="91" t="s">
        <v>125</v>
      </c>
      <c r="D8" s="91" t="s">
        <v>101</v>
      </c>
      <c r="E8" s="93">
        <v>40024</v>
      </c>
      <c r="F8" s="93">
        <v>40025</v>
      </c>
      <c r="G8" s="91">
        <v>1</v>
      </c>
      <c r="H8" s="91" t="s">
        <v>100</v>
      </c>
      <c r="I8" s="91" t="s">
        <v>222</v>
      </c>
      <c r="J8" s="91" t="s">
        <v>84</v>
      </c>
    </row>
    <row r="9" spans="1:10" ht="12.75" customHeight="1">
      <c r="A9" s="91" t="s">
        <v>121</v>
      </c>
      <c r="B9" s="91" t="s">
        <v>126</v>
      </c>
      <c r="C9" s="91" t="s">
        <v>127</v>
      </c>
      <c r="D9" s="91" t="s">
        <v>101</v>
      </c>
      <c r="E9" s="93">
        <v>39968</v>
      </c>
      <c r="F9" s="93">
        <v>39969</v>
      </c>
      <c r="G9" s="91">
        <v>1</v>
      </c>
      <c r="H9" s="91" t="s">
        <v>100</v>
      </c>
      <c r="I9" s="91" t="s">
        <v>222</v>
      </c>
      <c r="J9" s="91" t="s">
        <v>84</v>
      </c>
    </row>
    <row r="10" spans="1:10" ht="12.75" customHeight="1">
      <c r="A10" s="91" t="s">
        <v>121</v>
      </c>
      <c r="B10" s="91" t="s">
        <v>126</v>
      </c>
      <c r="C10" s="91" t="s">
        <v>127</v>
      </c>
      <c r="D10" s="91" t="s">
        <v>101</v>
      </c>
      <c r="E10" s="93">
        <v>39973</v>
      </c>
      <c r="F10" s="93">
        <v>39974</v>
      </c>
      <c r="G10" s="91">
        <v>1</v>
      </c>
      <c r="H10" s="91" t="s">
        <v>100</v>
      </c>
      <c r="I10" s="91" t="s">
        <v>222</v>
      </c>
      <c r="J10" s="91" t="s">
        <v>84</v>
      </c>
    </row>
    <row r="11" spans="1:10" ht="12.75" customHeight="1">
      <c r="A11" s="91" t="s">
        <v>121</v>
      </c>
      <c r="B11" s="91" t="s">
        <v>126</v>
      </c>
      <c r="C11" s="91" t="s">
        <v>127</v>
      </c>
      <c r="D11" s="91" t="s">
        <v>101</v>
      </c>
      <c r="E11" s="93">
        <v>39976</v>
      </c>
      <c r="F11" s="93">
        <v>39981</v>
      </c>
      <c r="G11" s="91">
        <v>5</v>
      </c>
      <c r="H11" s="91" t="s">
        <v>100</v>
      </c>
      <c r="I11" s="91" t="s">
        <v>222</v>
      </c>
      <c r="J11" s="91" t="s">
        <v>84</v>
      </c>
    </row>
    <row r="12" spans="1:10" ht="12.75" customHeight="1">
      <c r="A12" s="91" t="s">
        <v>121</v>
      </c>
      <c r="B12" s="91" t="s">
        <v>126</v>
      </c>
      <c r="C12" s="91" t="s">
        <v>127</v>
      </c>
      <c r="D12" s="91" t="s">
        <v>101</v>
      </c>
      <c r="E12" s="93">
        <v>39983</v>
      </c>
      <c r="F12" s="93">
        <v>39987</v>
      </c>
      <c r="G12" s="91">
        <v>4</v>
      </c>
      <c r="H12" s="91" t="s">
        <v>100</v>
      </c>
      <c r="I12" s="91" t="s">
        <v>222</v>
      </c>
      <c r="J12" s="91" t="s">
        <v>84</v>
      </c>
    </row>
    <row r="13" spans="1:10" ht="12.75" customHeight="1">
      <c r="A13" s="91" t="s">
        <v>121</v>
      </c>
      <c r="B13" s="91" t="s">
        <v>126</v>
      </c>
      <c r="C13" s="91" t="s">
        <v>127</v>
      </c>
      <c r="D13" s="91" t="s">
        <v>101</v>
      </c>
      <c r="E13" s="93">
        <v>39988</v>
      </c>
      <c r="F13" s="93">
        <v>39990</v>
      </c>
      <c r="G13" s="91">
        <v>2</v>
      </c>
      <c r="H13" s="91" t="s">
        <v>100</v>
      </c>
      <c r="I13" s="91" t="s">
        <v>222</v>
      </c>
      <c r="J13" s="91" t="s">
        <v>84</v>
      </c>
    </row>
    <row r="14" spans="1:10" ht="12.75" customHeight="1">
      <c r="A14" s="91" t="s">
        <v>121</v>
      </c>
      <c r="B14" s="91" t="s">
        <v>126</v>
      </c>
      <c r="C14" s="91" t="s">
        <v>127</v>
      </c>
      <c r="D14" s="91" t="s">
        <v>101</v>
      </c>
      <c r="E14" s="93">
        <v>40010</v>
      </c>
      <c r="F14" s="93">
        <v>40015</v>
      </c>
      <c r="G14" s="91">
        <v>5</v>
      </c>
      <c r="H14" s="91" t="s">
        <v>100</v>
      </c>
      <c r="I14" s="91" t="s">
        <v>222</v>
      </c>
      <c r="J14" s="91" t="s">
        <v>84</v>
      </c>
    </row>
    <row r="15" spans="1:10" ht="12.75" customHeight="1">
      <c r="A15" s="91" t="s">
        <v>121</v>
      </c>
      <c r="B15" s="91" t="s">
        <v>126</v>
      </c>
      <c r="C15" s="91" t="s">
        <v>127</v>
      </c>
      <c r="D15" s="91" t="s">
        <v>101</v>
      </c>
      <c r="E15" s="93">
        <v>40016</v>
      </c>
      <c r="F15" s="93">
        <v>40017</v>
      </c>
      <c r="G15" s="91">
        <v>1</v>
      </c>
      <c r="H15" s="91" t="s">
        <v>100</v>
      </c>
      <c r="I15" s="91" t="s">
        <v>222</v>
      </c>
      <c r="J15" s="91" t="s">
        <v>84</v>
      </c>
    </row>
    <row r="16" spans="1:10" ht="12.75" customHeight="1">
      <c r="A16" s="91" t="s">
        <v>121</v>
      </c>
      <c r="B16" s="91" t="s">
        <v>126</v>
      </c>
      <c r="C16" s="91" t="s">
        <v>127</v>
      </c>
      <c r="D16" s="91" t="s">
        <v>101</v>
      </c>
      <c r="E16" s="93">
        <v>40018</v>
      </c>
      <c r="F16" s="93">
        <v>40022</v>
      </c>
      <c r="G16" s="91">
        <v>4</v>
      </c>
      <c r="H16" s="91" t="s">
        <v>100</v>
      </c>
      <c r="I16" s="91" t="s">
        <v>222</v>
      </c>
      <c r="J16" s="91" t="s">
        <v>84</v>
      </c>
    </row>
    <row r="17" spans="1:10" ht="12.75" customHeight="1">
      <c r="A17" s="91" t="s">
        <v>121</v>
      </c>
      <c r="B17" s="91" t="s">
        <v>126</v>
      </c>
      <c r="C17" s="91" t="s">
        <v>127</v>
      </c>
      <c r="D17" s="91" t="s">
        <v>101</v>
      </c>
      <c r="E17" s="93">
        <v>40023</v>
      </c>
      <c r="F17" s="93">
        <v>40024</v>
      </c>
      <c r="G17" s="91">
        <v>1</v>
      </c>
      <c r="H17" s="91" t="s">
        <v>100</v>
      </c>
      <c r="I17" s="91" t="s">
        <v>222</v>
      </c>
      <c r="J17" s="91" t="s">
        <v>84</v>
      </c>
    </row>
    <row r="18" spans="1:10" ht="12.75" customHeight="1">
      <c r="A18" s="91" t="s">
        <v>121</v>
      </c>
      <c r="B18" s="91" t="s">
        <v>126</v>
      </c>
      <c r="C18" s="91" t="s">
        <v>127</v>
      </c>
      <c r="D18" s="91" t="s">
        <v>101</v>
      </c>
      <c r="E18" s="93">
        <v>40031</v>
      </c>
      <c r="F18" s="93">
        <v>40036</v>
      </c>
      <c r="G18" s="91">
        <v>5</v>
      </c>
      <c r="H18" s="91" t="s">
        <v>100</v>
      </c>
      <c r="I18" s="91" t="s">
        <v>222</v>
      </c>
      <c r="J18" s="91" t="s">
        <v>84</v>
      </c>
    </row>
    <row r="19" spans="1:10" ht="12.75" customHeight="1">
      <c r="A19" s="91" t="s">
        <v>121</v>
      </c>
      <c r="B19" s="91" t="s">
        <v>126</v>
      </c>
      <c r="C19" s="91" t="s">
        <v>127</v>
      </c>
      <c r="D19" s="91" t="s">
        <v>101</v>
      </c>
      <c r="E19" s="93">
        <v>40043</v>
      </c>
      <c r="F19" s="93">
        <v>40045</v>
      </c>
      <c r="G19" s="91">
        <v>2</v>
      </c>
      <c r="H19" s="91" t="s">
        <v>100</v>
      </c>
      <c r="I19" s="91" t="s">
        <v>222</v>
      </c>
      <c r="J19" s="91" t="s">
        <v>84</v>
      </c>
    </row>
    <row r="20" spans="1:10" ht="12.75" customHeight="1">
      <c r="A20" s="91" t="s">
        <v>121</v>
      </c>
      <c r="B20" s="91" t="s">
        <v>126</v>
      </c>
      <c r="C20" s="91" t="s">
        <v>127</v>
      </c>
      <c r="D20" s="91" t="s">
        <v>101</v>
      </c>
      <c r="E20" s="93">
        <v>40052</v>
      </c>
      <c r="F20" s="93">
        <v>40057</v>
      </c>
      <c r="G20" s="91">
        <v>5</v>
      </c>
      <c r="H20" s="91" t="s">
        <v>100</v>
      </c>
      <c r="I20" s="91" t="s">
        <v>222</v>
      </c>
      <c r="J20" s="91" t="s">
        <v>84</v>
      </c>
    </row>
    <row r="21" spans="1:10" ht="12.75" customHeight="1">
      <c r="A21" s="92" t="s">
        <v>121</v>
      </c>
      <c r="B21" s="92" t="s">
        <v>128</v>
      </c>
      <c r="C21" s="92" t="s">
        <v>129</v>
      </c>
      <c r="D21" s="92" t="s">
        <v>101</v>
      </c>
      <c r="E21" s="94">
        <v>39983</v>
      </c>
      <c r="F21" s="94">
        <v>39988</v>
      </c>
      <c r="G21" s="92">
        <v>5</v>
      </c>
      <c r="H21" s="92" t="s">
        <v>100</v>
      </c>
      <c r="I21" s="92" t="s">
        <v>222</v>
      </c>
      <c r="J21" s="92" t="s">
        <v>84</v>
      </c>
    </row>
    <row r="22" spans="1:10" ht="12.75" customHeight="1">
      <c r="A22" s="31"/>
      <c r="B22" s="56">
        <f>SUM(IF(FREQUENCY(MATCH(B2:B21,B2:B21,0),MATCH(B2:B21,B2:B21,0))&gt;0,1))</f>
        <v>4</v>
      </c>
      <c r="C22" s="32"/>
      <c r="D22" s="32">
        <f>COUNTA(D2:D21)</f>
        <v>20</v>
      </c>
      <c r="E22" s="32"/>
      <c r="F22" s="32"/>
      <c r="G22" s="32">
        <f>SUM(G2:G21)</f>
        <v>72</v>
      </c>
      <c r="H22" s="31"/>
      <c r="I22" s="31"/>
      <c r="J22" s="45"/>
    </row>
    <row r="23" spans="1:10" ht="12.75" customHeight="1">
      <c r="A23" s="31"/>
      <c r="B23" s="31"/>
      <c r="C23" s="31"/>
      <c r="D23" s="31"/>
      <c r="E23" s="31"/>
      <c r="F23" s="31"/>
      <c r="G23" s="31"/>
      <c r="H23" s="31"/>
      <c r="I23" s="31"/>
      <c r="J23" s="45"/>
    </row>
    <row r="24" spans="1:10" ht="12.75" customHeight="1">
      <c r="A24" s="91" t="s">
        <v>130</v>
      </c>
      <c r="B24" s="91" t="s">
        <v>223</v>
      </c>
      <c r="C24" s="91" t="s">
        <v>224</v>
      </c>
      <c r="D24" s="91" t="s">
        <v>101</v>
      </c>
      <c r="E24" s="93">
        <v>39961</v>
      </c>
      <c r="F24" s="93">
        <v>39974</v>
      </c>
      <c r="G24" s="91">
        <v>13</v>
      </c>
      <c r="H24" s="91" t="s">
        <v>100</v>
      </c>
      <c r="I24" s="91" t="s">
        <v>222</v>
      </c>
      <c r="J24" s="91" t="s">
        <v>84</v>
      </c>
    </row>
    <row r="25" spans="1:10" ht="12.75" customHeight="1">
      <c r="A25" s="91" t="s">
        <v>130</v>
      </c>
      <c r="B25" s="91" t="s">
        <v>223</v>
      </c>
      <c r="C25" s="91" t="s">
        <v>224</v>
      </c>
      <c r="D25" s="91" t="s">
        <v>101</v>
      </c>
      <c r="E25" s="93">
        <v>39996</v>
      </c>
      <c r="F25" s="93">
        <v>40016</v>
      </c>
      <c r="G25" s="91">
        <v>20</v>
      </c>
      <c r="H25" s="91" t="s">
        <v>100</v>
      </c>
      <c r="I25" s="91" t="s">
        <v>222</v>
      </c>
      <c r="J25" s="91" t="s">
        <v>84</v>
      </c>
    </row>
    <row r="26" spans="1:10" ht="12.75" customHeight="1">
      <c r="A26" s="91" t="s">
        <v>130</v>
      </c>
      <c r="B26" s="91" t="s">
        <v>227</v>
      </c>
      <c r="C26" s="91" t="s">
        <v>228</v>
      </c>
      <c r="D26" s="91" t="s">
        <v>101</v>
      </c>
      <c r="E26" s="93">
        <v>39967</v>
      </c>
      <c r="F26" s="93">
        <v>39974</v>
      </c>
      <c r="G26" s="91">
        <v>7</v>
      </c>
      <c r="H26" s="91" t="s">
        <v>100</v>
      </c>
      <c r="I26" s="91" t="s">
        <v>222</v>
      </c>
      <c r="J26" s="91" t="s">
        <v>84</v>
      </c>
    </row>
    <row r="27" spans="1:10" ht="12.75" customHeight="1">
      <c r="A27" s="91" t="s">
        <v>130</v>
      </c>
      <c r="B27" s="91" t="s">
        <v>227</v>
      </c>
      <c r="C27" s="91" t="s">
        <v>228</v>
      </c>
      <c r="D27" s="91" t="s">
        <v>101</v>
      </c>
      <c r="E27" s="93">
        <v>39996</v>
      </c>
      <c r="F27" s="93">
        <v>40002</v>
      </c>
      <c r="G27" s="91">
        <v>6</v>
      </c>
      <c r="H27" s="91" t="s">
        <v>100</v>
      </c>
      <c r="I27" s="91" t="s">
        <v>222</v>
      </c>
      <c r="J27" s="91" t="s">
        <v>84</v>
      </c>
    </row>
    <row r="28" spans="1:10" ht="12.75" customHeight="1">
      <c r="A28" s="91" t="s">
        <v>130</v>
      </c>
      <c r="B28" s="91" t="s">
        <v>227</v>
      </c>
      <c r="C28" s="91" t="s">
        <v>228</v>
      </c>
      <c r="D28" s="91" t="s">
        <v>101</v>
      </c>
      <c r="E28" s="93">
        <v>40009</v>
      </c>
      <c r="F28" s="93">
        <v>40016</v>
      </c>
      <c r="G28" s="91">
        <v>7</v>
      </c>
      <c r="H28" s="91" t="s">
        <v>100</v>
      </c>
      <c r="I28" s="91" t="s">
        <v>222</v>
      </c>
      <c r="J28" s="91" t="s">
        <v>84</v>
      </c>
    </row>
    <row r="29" spans="1:10" ht="12.75" customHeight="1">
      <c r="A29" s="91" t="s">
        <v>130</v>
      </c>
      <c r="B29" s="91" t="s">
        <v>229</v>
      </c>
      <c r="C29" s="91" t="s">
        <v>230</v>
      </c>
      <c r="D29" s="91" t="s">
        <v>101</v>
      </c>
      <c r="E29" s="93">
        <v>39973</v>
      </c>
      <c r="F29" s="93">
        <v>39975</v>
      </c>
      <c r="G29" s="91">
        <v>2</v>
      </c>
      <c r="H29" s="91" t="s">
        <v>100</v>
      </c>
      <c r="I29" s="91" t="s">
        <v>222</v>
      </c>
      <c r="J29" s="91" t="s">
        <v>84</v>
      </c>
    </row>
    <row r="30" spans="1:10" ht="12.75" customHeight="1">
      <c r="A30" s="91" t="s">
        <v>130</v>
      </c>
      <c r="B30" s="91" t="s">
        <v>229</v>
      </c>
      <c r="C30" s="91" t="s">
        <v>230</v>
      </c>
      <c r="D30" s="91" t="s">
        <v>101</v>
      </c>
      <c r="E30" s="93">
        <v>40008</v>
      </c>
      <c r="F30" s="93">
        <v>40010</v>
      </c>
      <c r="G30" s="91">
        <v>2</v>
      </c>
      <c r="H30" s="91" t="s">
        <v>100</v>
      </c>
      <c r="I30" s="91" t="s">
        <v>222</v>
      </c>
      <c r="J30" s="91" t="s">
        <v>84</v>
      </c>
    </row>
    <row r="31" spans="1:10" ht="12.75" customHeight="1">
      <c r="A31" s="91" t="s">
        <v>130</v>
      </c>
      <c r="B31" s="91" t="s">
        <v>229</v>
      </c>
      <c r="C31" s="91" t="s">
        <v>230</v>
      </c>
      <c r="D31" s="91" t="s">
        <v>101</v>
      </c>
      <c r="E31" s="93">
        <v>40031</v>
      </c>
      <c r="F31" s="93">
        <v>40036</v>
      </c>
      <c r="G31" s="91">
        <v>5</v>
      </c>
      <c r="H31" s="91" t="s">
        <v>100</v>
      </c>
      <c r="I31" s="91" t="s">
        <v>222</v>
      </c>
      <c r="J31" s="91" t="s">
        <v>84</v>
      </c>
    </row>
    <row r="32" spans="1:10" ht="12.75" customHeight="1">
      <c r="A32" s="91" t="s">
        <v>130</v>
      </c>
      <c r="B32" s="91" t="s">
        <v>229</v>
      </c>
      <c r="C32" s="91" t="s">
        <v>230</v>
      </c>
      <c r="D32" s="91" t="s">
        <v>101</v>
      </c>
      <c r="E32" s="93">
        <v>40038</v>
      </c>
      <c r="F32" s="93">
        <v>40043</v>
      </c>
      <c r="G32" s="91">
        <v>5</v>
      </c>
      <c r="H32" s="91" t="s">
        <v>100</v>
      </c>
      <c r="I32" s="91" t="s">
        <v>222</v>
      </c>
      <c r="J32" s="91" t="s">
        <v>84</v>
      </c>
    </row>
    <row r="33" spans="1:10" ht="12.75" customHeight="1">
      <c r="A33" s="91" t="s">
        <v>130</v>
      </c>
      <c r="B33" s="91" t="s">
        <v>231</v>
      </c>
      <c r="C33" s="91" t="s">
        <v>232</v>
      </c>
      <c r="D33" s="91" t="s">
        <v>101</v>
      </c>
      <c r="E33" s="93">
        <v>39962</v>
      </c>
      <c r="F33" s="93">
        <v>39966</v>
      </c>
      <c r="G33" s="91">
        <v>4</v>
      </c>
      <c r="H33" s="91" t="s">
        <v>100</v>
      </c>
      <c r="I33" s="91" t="s">
        <v>222</v>
      </c>
      <c r="J33" s="91" t="s">
        <v>84</v>
      </c>
    </row>
    <row r="34" spans="1:10" ht="12.75" customHeight="1">
      <c r="A34" s="91" t="s">
        <v>130</v>
      </c>
      <c r="B34" s="91" t="s">
        <v>231</v>
      </c>
      <c r="C34" s="91" t="s">
        <v>232</v>
      </c>
      <c r="D34" s="91" t="s">
        <v>101</v>
      </c>
      <c r="E34" s="93">
        <v>40008</v>
      </c>
      <c r="F34" s="93">
        <v>40015</v>
      </c>
      <c r="G34" s="91">
        <v>7</v>
      </c>
      <c r="H34" s="91" t="s">
        <v>100</v>
      </c>
      <c r="I34" s="91" t="s">
        <v>222</v>
      </c>
      <c r="J34" s="91" t="s">
        <v>84</v>
      </c>
    </row>
    <row r="35" spans="1:10" ht="12.75" customHeight="1">
      <c r="A35" s="91" t="s">
        <v>130</v>
      </c>
      <c r="B35" s="91" t="s">
        <v>233</v>
      </c>
      <c r="C35" s="91" t="s">
        <v>234</v>
      </c>
      <c r="D35" s="91" t="s">
        <v>101</v>
      </c>
      <c r="E35" s="93">
        <v>39967</v>
      </c>
      <c r="F35" s="93">
        <v>39988</v>
      </c>
      <c r="G35" s="91">
        <v>21</v>
      </c>
      <c r="H35" s="91" t="s">
        <v>100</v>
      </c>
      <c r="I35" s="91" t="s">
        <v>222</v>
      </c>
      <c r="J35" s="91" t="s">
        <v>84</v>
      </c>
    </row>
    <row r="36" spans="1:10" ht="12.75" customHeight="1">
      <c r="A36" s="91" t="s">
        <v>130</v>
      </c>
      <c r="B36" s="91" t="s">
        <v>233</v>
      </c>
      <c r="C36" s="91" t="s">
        <v>234</v>
      </c>
      <c r="D36" s="91" t="s">
        <v>101</v>
      </c>
      <c r="E36" s="93">
        <v>39996</v>
      </c>
      <c r="F36" s="93">
        <v>40002</v>
      </c>
      <c r="G36" s="91">
        <v>6</v>
      </c>
      <c r="H36" s="91" t="s">
        <v>100</v>
      </c>
      <c r="I36" s="91" t="s">
        <v>222</v>
      </c>
      <c r="J36" s="91" t="s">
        <v>84</v>
      </c>
    </row>
    <row r="37" spans="1:10" ht="12.75" customHeight="1">
      <c r="A37" s="91" t="s">
        <v>130</v>
      </c>
      <c r="B37" s="91" t="s">
        <v>233</v>
      </c>
      <c r="C37" s="91" t="s">
        <v>234</v>
      </c>
      <c r="D37" s="91" t="s">
        <v>101</v>
      </c>
      <c r="E37" s="93">
        <v>40009</v>
      </c>
      <c r="F37" s="93">
        <v>40016</v>
      </c>
      <c r="G37" s="91">
        <v>7</v>
      </c>
      <c r="H37" s="91" t="s">
        <v>100</v>
      </c>
      <c r="I37" s="91" t="s">
        <v>222</v>
      </c>
      <c r="J37" s="91" t="s">
        <v>84</v>
      </c>
    </row>
    <row r="38" spans="1:10" ht="12.75" customHeight="1">
      <c r="A38" s="91" t="s">
        <v>130</v>
      </c>
      <c r="B38" s="91" t="s">
        <v>233</v>
      </c>
      <c r="C38" s="91" t="s">
        <v>234</v>
      </c>
      <c r="D38" s="91" t="s">
        <v>101</v>
      </c>
      <c r="E38" s="93">
        <v>40037</v>
      </c>
      <c r="F38" s="93">
        <v>40051</v>
      </c>
      <c r="G38" s="91">
        <v>14</v>
      </c>
      <c r="H38" s="91" t="s">
        <v>100</v>
      </c>
      <c r="I38" s="91" t="s">
        <v>222</v>
      </c>
      <c r="J38" s="91" t="s">
        <v>84</v>
      </c>
    </row>
    <row r="39" spans="1:10" ht="12.75" customHeight="1">
      <c r="A39" s="91" t="s">
        <v>130</v>
      </c>
      <c r="B39" s="91" t="s">
        <v>131</v>
      </c>
      <c r="C39" s="91" t="s">
        <v>132</v>
      </c>
      <c r="D39" s="91" t="s">
        <v>101</v>
      </c>
      <c r="E39" s="93">
        <v>39957</v>
      </c>
      <c r="F39" s="93">
        <v>39958</v>
      </c>
      <c r="G39" s="91">
        <v>1</v>
      </c>
      <c r="H39" s="91" t="s">
        <v>100</v>
      </c>
      <c r="I39" s="91" t="s">
        <v>222</v>
      </c>
      <c r="J39" s="91" t="s">
        <v>84</v>
      </c>
    </row>
    <row r="40" spans="1:10" ht="12.75" customHeight="1">
      <c r="A40" s="91" t="s">
        <v>130</v>
      </c>
      <c r="B40" s="91" t="s">
        <v>131</v>
      </c>
      <c r="C40" s="91" t="s">
        <v>132</v>
      </c>
      <c r="D40" s="91" t="s">
        <v>101</v>
      </c>
      <c r="E40" s="93">
        <v>39959</v>
      </c>
      <c r="F40" s="93">
        <v>39961</v>
      </c>
      <c r="G40" s="91">
        <v>2</v>
      </c>
      <c r="H40" s="91" t="s">
        <v>100</v>
      </c>
      <c r="I40" s="91" t="s">
        <v>222</v>
      </c>
      <c r="J40" s="91" t="s">
        <v>84</v>
      </c>
    </row>
    <row r="41" spans="1:10" ht="12.75" customHeight="1">
      <c r="A41" s="91" t="s">
        <v>130</v>
      </c>
      <c r="B41" s="91" t="s">
        <v>131</v>
      </c>
      <c r="C41" s="91" t="s">
        <v>132</v>
      </c>
      <c r="D41" s="91" t="s">
        <v>101</v>
      </c>
      <c r="E41" s="93">
        <v>39963</v>
      </c>
      <c r="F41" s="93">
        <v>39966</v>
      </c>
      <c r="G41" s="91">
        <v>3</v>
      </c>
      <c r="H41" s="91" t="s">
        <v>100</v>
      </c>
      <c r="I41" s="91" t="s">
        <v>222</v>
      </c>
      <c r="J41" s="91" t="s">
        <v>84</v>
      </c>
    </row>
    <row r="42" spans="1:10" ht="12.75" customHeight="1">
      <c r="A42" s="91" t="s">
        <v>130</v>
      </c>
      <c r="B42" s="91" t="s">
        <v>131</v>
      </c>
      <c r="C42" s="91" t="s">
        <v>132</v>
      </c>
      <c r="D42" s="91" t="s">
        <v>101</v>
      </c>
      <c r="E42" s="93">
        <v>39973</v>
      </c>
      <c r="F42" s="93">
        <v>39974</v>
      </c>
      <c r="G42" s="91">
        <v>1</v>
      </c>
      <c r="H42" s="91" t="s">
        <v>100</v>
      </c>
      <c r="I42" s="91" t="s">
        <v>222</v>
      </c>
      <c r="J42" s="91" t="s">
        <v>84</v>
      </c>
    </row>
    <row r="43" spans="1:10" ht="12.75" customHeight="1">
      <c r="A43" s="91" t="s">
        <v>130</v>
      </c>
      <c r="B43" s="91" t="s">
        <v>131</v>
      </c>
      <c r="C43" s="91" t="s">
        <v>132</v>
      </c>
      <c r="D43" s="91" t="s">
        <v>101</v>
      </c>
      <c r="E43" s="93">
        <v>39977</v>
      </c>
      <c r="F43" s="93">
        <v>39978</v>
      </c>
      <c r="G43" s="91">
        <v>1</v>
      </c>
      <c r="H43" s="91" t="s">
        <v>100</v>
      </c>
      <c r="I43" s="91" t="s">
        <v>222</v>
      </c>
      <c r="J43" s="91" t="s">
        <v>84</v>
      </c>
    </row>
    <row r="44" spans="1:10" ht="12.75" customHeight="1">
      <c r="A44" s="91" t="s">
        <v>130</v>
      </c>
      <c r="B44" s="91" t="s">
        <v>131</v>
      </c>
      <c r="C44" s="91" t="s">
        <v>132</v>
      </c>
      <c r="D44" s="91" t="s">
        <v>101</v>
      </c>
      <c r="E44" s="93">
        <v>39980</v>
      </c>
      <c r="F44" s="93">
        <v>39981</v>
      </c>
      <c r="G44" s="91">
        <v>1</v>
      </c>
      <c r="H44" s="91" t="s">
        <v>100</v>
      </c>
      <c r="I44" s="91" t="s">
        <v>222</v>
      </c>
      <c r="J44" s="91" t="s">
        <v>84</v>
      </c>
    </row>
    <row r="45" spans="1:10" ht="12.75" customHeight="1">
      <c r="A45" s="91" t="s">
        <v>130</v>
      </c>
      <c r="B45" s="91" t="s">
        <v>131</v>
      </c>
      <c r="C45" s="91" t="s">
        <v>132</v>
      </c>
      <c r="D45" s="91" t="s">
        <v>101</v>
      </c>
      <c r="E45" s="93">
        <v>39983</v>
      </c>
      <c r="F45" s="93">
        <v>39984</v>
      </c>
      <c r="G45" s="91">
        <v>1</v>
      </c>
      <c r="H45" s="91" t="s">
        <v>100</v>
      </c>
      <c r="I45" s="91" t="s">
        <v>222</v>
      </c>
      <c r="J45" s="91" t="s">
        <v>84</v>
      </c>
    </row>
    <row r="46" spans="1:10" ht="12.75" customHeight="1">
      <c r="A46" s="91" t="s">
        <v>130</v>
      </c>
      <c r="B46" s="91" t="s">
        <v>131</v>
      </c>
      <c r="C46" s="91" t="s">
        <v>132</v>
      </c>
      <c r="D46" s="91" t="s">
        <v>101</v>
      </c>
      <c r="E46" s="93">
        <v>39985</v>
      </c>
      <c r="F46" s="93">
        <v>39987</v>
      </c>
      <c r="G46" s="91">
        <v>2</v>
      </c>
      <c r="H46" s="91" t="s">
        <v>100</v>
      </c>
      <c r="I46" s="91" t="s">
        <v>222</v>
      </c>
      <c r="J46" s="91" t="s">
        <v>84</v>
      </c>
    </row>
    <row r="47" spans="1:10" ht="12.75" customHeight="1">
      <c r="A47" s="91" t="s">
        <v>130</v>
      </c>
      <c r="B47" s="91" t="s">
        <v>131</v>
      </c>
      <c r="C47" s="91" t="s">
        <v>132</v>
      </c>
      <c r="D47" s="91" t="s">
        <v>101</v>
      </c>
      <c r="E47" s="93">
        <v>39992</v>
      </c>
      <c r="F47" s="93">
        <v>39993</v>
      </c>
      <c r="G47" s="91">
        <v>1</v>
      </c>
      <c r="H47" s="91" t="s">
        <v>100</v>
      </c>
      <c r="I47" s="91" t="s">
        <v>222</v>
      </c>
      <c r="J47" s="91" t="s">
        <v>84</v>
      </c>
    </row>
    <row r="48" spans="1:10" ht="12.75" customHeight="1">
      <c r="A48" s="91" t="s">
        <v>130</v>
      </c>
      <c r="B48" s="91" t="s">
        <v>131</v>
      </c>
      <c r="C48" s="91" t="s">
        <v>132</v>
      </c>
      <c r="D48" s="91" t="s">
        <v>101</v>
      </c>
      <c r="E48" s="93">
        <v>39996</v>
      </c>
      <c r="F48" s="93">
        <v>39999</v>
      </c>
      <c r="G48" s="91">
        <v>3</v>
      </c>
      <c r="H48" s="91" t="s">
        <v>100</v>
      </c>
      <c r="I48" s="91" t="s">
        <v>222</v>
      </c>
      <c r="J48" s="91" t="s">
        <v>84</v>
      </c>
    </row>
    <row r="49" spans="1:10" ht="12.75" customHeight="1">
      <c r="A49" s="91" t="s">
        <v>130</v>
      </c>
      <c r="B49" s="91" t="s">
        <v>131</v>
      </c>
      <c r="C49" s="91" t="s">
        <v>132</v>
      </c>
      <c r="D49" s="91" t="s">
        <v>101</v>
      </c>
      <c r="E49" s="93">
        <v>40011</v>
      </c>
      <c r="F49" s="93">
        <v>40014</v>
      </c>
      <c r="G49" s="91">
        <v>3</v>
      </c>
      <c r="H49" s="91" t="s">
        <v>100</v>
      </c>
      <c r="I49" s="91" t="s">
        <v>222</v>
      </c>
      <c r="J49" s="91" t="s">
        <v>84</v>
      </c>
    </row>
    <row r="50" spans="1:10" ht="12.75" customHeight="1">
      <c r="A50" s="91" t="s">
        <v>130</v>
      </c>
      <c r="B50" s="91" t="s">
        <v>131</v>
      </c>
      <c r="C50" s="91" t="s">
        <v>132</v>
      </c>
      <c r="D50" s="91" t="s">
        <v>101</v>
      </c>
      <c r="E50" s="93">
        <v>40018</v>
      </c>
      <c r="F50" s="93">
        <v>40020</v>
      </c>
      <c r="G50" s="91">
        <v>2</v>
      </c>
      <c r="H50" s="91" t="s">
        <v>100</v>
      </c>
      <c r="I50" s="91" t="s">
        <v>222</v>
      </c>
      <c r="J50" s="91" t="s">
        <v>84</v>
      </c>
    </row>
    <row r="51" spans="1:10" ht="12.75" customHeight="1">
      <c r="A51" s="91" t="s">
        <v>130</v>
      </c>
      <c r="B51" s="91" t="s">
        <v>131</v>
      </c>
      <c r="C51" s="91" t="s">
        <v>132</v>
      </c>
      <c r="D51" s="91" t="s">
        <v>101</v>
      </c>
      <c r="E51" s="93">
        <v>40021</v>
      </c>
      <c r="F51" s="93">
        <v>40022</v>
      </c>
      <c r="G51" s="91">
        <v>1</v>
      </c>
      <c r="H51" s="91" t="s">
        <v>100</v>
      </c>
      <c r="I51" s="91" t="s">
        <v>222</v>
      </c>
      <c r="J51" s="91" t="s">
        <v>84</v>
      </c>
    </row>
    <row r="52" spans="1:10" ht="12.75" customHeight="1">
      <c r="A52" s="91" t="s">
        <v>130</v>
      </c>
      <c r="B52" s="91" t="s">
        <v>131</v>
      </c>
      <c r="C52" s="91" t="s">
        <v>132</v>
      </c>
      <c r="D52" s="91" t="s">
        <v>101</v>
      </c>
      <c r="E52" s="93">
        <v>40024</v>
      </c>
      <c r="F52" s="93">
        <v>40025</v>
      </c>
      <c r="G52" s="91">
        <v>1</v>
      </c>
      <c r="H52" s="91" t="s">
        <v>100</v>
      </c>
      <c r="I52" s="91" t="s">
        <v>222</v>
      </c>
      <c r="J52" s="91" t="s">
        <v>84</v>
      </c>
    </row>
    <row r="53" spans="1:10" ht="12.75" customHeight="1">
      <c r="A53" s="91" t="s">
        <v>130</v>
      </c>
      <c r="B53" s="91" t="s">
        <v>131</v>
      </c>
      <c r="C53" s="91" t="s">
        <v>132</v>
      </c>
      <c r="D53" s="91" t="s">
        <v>101</v>
      </c>
      <c r="E53" s="93">
        <v>40031</v>
      </c>
      <c r="F53" s="93">
        <v>40032</v>
      </c>
      <c r="G53" s="91">
        <v>1</v>
      </c>
      <c r="H53" s="91" t="s">
        <v>100</v>
      </c>
      <c r="I53" s="91" t="s">
        <v>222</v>
      </c>
      <c r="J53" s="91" t="s">
        <v>84</v>
      </c>
    </row>
    <row r="54" spans="1:10" ht="12.75" customHeight="1">
      <c r="A54" s="91" t="s">
        <v>130</v>
      </c>
      <c r="B54" s="91" t="s">
        <v>131</v>
      </c>
      <c r="C54" s="91" t="s">
        <v>132</v>
      </c>
      <c r="D54" s="91" t="s">
        <v>101</v>
      </c>
      <c r="E54" s="93">
        <v>40035</v>
      </c>
      <c r="F54" s="93">
        <v>40036</v>
      </c>
      <c r="G54" s="91">
        <v>1</v>
      </c>
      <c r="H54" s="91" t="s">
        <v>100</v>
      </c>
      <c r="I54" s="91" t="s">
        <v>222</v>
      </c>
      <c r="J54" s="91" t="s">
        <v>84</v>
      </c>
    </row>
    <row r="55" spans="1:10" ht="12.75" customHeight="1">
      <c r="A55" s="91" t="s">
        <v>130</v>
      </c>
      <c r="B55" s="91" t="s">
        <v>131</v>
      </c>
      <c r="C55" s="91" t="s">
        <v>132</v>
      </c>
      <c r="D55" s="91" t="s">
        <v>101</v>
      </c>
      <c r="E55" s="93">
        <v>40038</v>
      </c>
      <c r="F55" s="93">
        <v>40039</v>
      </c>
      <c r="G55" s="91">
        <v>1</v>
      </c>
      <c r="H55" s="91" t="s">
        <v>100</v>
      </c>
      <c r="I55" s="91" t="s">
        <v>222</v>
      </c>
      <c r="J55" s="91" t="s">
        <v>84</v>
      </c>
    </row>
    <row r="56" spans="1:10" ht="12.75" customHeight="1">
      <c r="A56" s="91" t="s">
        <v>130</v>
      </c>
      <c r="B56" s="91" t="s">
        <v>131</v>
      </c>
      <c r="C56" s="91" t="s">
        <v>132</v>
      </c>
      <c r="D56" s="91" t="s">
        <v>101</v>
      </c>
      <c r="E56" s="93">
        <v>40043</v>
      </c>
      <c r="F56" s="93">
        <v>40044</v>
      </c>
      <c r="G56" s="91">
        <v>1</v>
      </c>
      <c r="H56" s="91" t="s">
        <v>100</v>
      </c>
      <c r="I56" s="91" t="s">
        <v>222</v>
      </c>
      <c r="J56" s="91" t="s">
        <v>84</v>
      </c>
    </row>
    <row r="57" spans="1:10" ht="12.75" customHeight="1">
      <c r="A57" s="91" t="s">
        <v>130</v>
      </c>
      <c r="B57" s="91" t="s">
        <v>131</v>
      </c>
      <c r="C57" s="91" t="s">
        <v>132</v>
      </c>
      <c r="D57" s="91" t="s">
        <v>101</v>
      </c>
      <c r="E57" s="93">
        <v>40052</v>
      </c>
      <c r="F57" s="93">
        <v>40053</v>
      </c>
      <c r="G57" s="91">
        <v>1</v>
      </c>
      <c r="H57" s="91" t="s">
        <v>100</v>
      </c>
      <c r="I57" s="91" t="s">
        <v>222</v>
      </c>
      <c r="J57" s="91" t="s">
        <v>84</v>
      </c>
    </row>
    <row r="58" spans="1:10" ht="12.75" customHeight="1">
      <c r="A58" s="91" t="s">
        <v>130</v>
      </c>
      <c r="B58" s="91" t="s">
        <v>131</v>
      </c>
      <c r="C58" s="91" t="s">
        <v>132</v>
      </c>
      <c r="D58" s="91" t="s">
        <v>101</v>
      </c>
      <c r="E58" s="93">
        <v>40064</v>
      </c>
      <c r="F58" s="93">
        <v>40065</v>
      </c>
      <c r="G58" s="91">
        <v>1</v>
      </c>
      <c r="H58" s="91" t="s">
        <v>100</v>
      </c>
      <c r="I58" s="91" t="s">
        <v>222</v>
      </c>
      <c r="J58" s="91" t="s">
        <v>84</v>
      </c>
    </row>
    <row r="59" spans="1:10" ht="12.75" customHeight="1">
      <c r="A59" s="91" t="s">
        <v>130</v>
      </c>
      <c r="B59" s="91" t="s">
        <v>133</v>
      </c>
      <c r="C59" s="91" t="s">
        <v>134</v>
      </c>
      <c r="D59" s="91" t="s">
        <v>101</v>
      </c>
      <c r="E59" s="93">
        <v>39959</v>
      </c>
      <c r="F59" s="93">
        <v>39960</v>
      </c>
      <c r="G59" s="91">
        <v>1</v>
      </c>
      <c r="H59" s="91" t="s">
        <v>100</v>
      </c>
      <c r="I59" s="91" t="s">
        <v>222</v>
      </c>
      <c r="J59" s="91" t="s">
        <v>84</v>
      </c>
    </row>
    <row r="60" spans="1:10" ht="12.75" customHeight="1">
      <c r="A60" s="91" t="s">
        <v>130</v>
      </c>
      <c r="B60" s="91" t="s">
        <v>133</v>
      </c>
      <c r="C60" s="91" t="s">
        <v>134</v>
      </c>
      <c r="D60" s="91" t="s">
        <v>101</v>
      </c>
      <c r="E60" s="93">
        <v>39962</v>
      </c>
      <c r="F60" s="93">
        <v>39964</v>
      </c>
      <c r="G60" s="91">
        <v>2</v>
      </c>
      <c r="H60" s="91" t="s">
        <v>100</v>
      </c>
      <c r="I60" s="91" t="s">
        <v>222</v>
      </c>
      <c r="J60" s="91" t="s">
        <v>84</v>
      </c>
    </row>
    <row r="61" spans="1:10" ht="12.75" customHeight="1">
      <c r="A61" s="91" t="s">
        <v>130</v>
      </c>
      <c r="B61" s="91" t="s">
        <v>133</v>
      </c>
      <c r="C61" s="91" t="s">
        <v>134</v>
      </c>
      <c r="D61" s="91" t="s">
        <v>101</v>
      </c>
      <c r="E61" s="93">
        <v>39965</v>
      </c>
      <c r="F61" s="93">
        <v>39966</v>
      </c>
      <c r="G61" s="91">
        <v>1</v>
      </c>
      <c r="H61" s="91" t="s">
        <v>100</v>
      </c>
      <c r="I61" s="91" t="s">
        <v>222</v>
      </c>
      <c r="J61" s="91" t="s">
        <v>84</v>
      </c>
    </row>
    <row r="62" spans="1:10" ht="12.75" customHeight="1">
      <c r="A62" s="91" t="s">
        <v>130</v>
      </c>
      <c r="B62" s="91" t="s">
        <v>133</v>
      </c>
      <c r="C62" s="91" t="s">
        <v>134</v>
      </c>
      <c r="D62" s="91" t="s">
        <v>101</v>
      </c>
      <c r="E62" s="93">
        <v>39967</v>
      </c>
      <c r="F62" s="93">
        <v>39969</v>
      </c>
      <c r="G62" s="91">
        <v>2</v>
      </c>
      <c r="H62" s="91" t="s">
        <v>100</v>
      </c>
      <c r="I62" s="91" t="s">
        <v>222</v>
      </c>
      <c r="J62" s="91" t="s">
        <v>84</v>
      </c>
    </row>
    <row r="63" spans="1:10" ht="12.75" customHeight="1">
      <c r="A63" s="91" t="s">
        <v>130</v>
      </c>
      <c r="B63" s="91" t="s">
        <v>133</v>
      </c>
      <c r="C63" s="91" t="s">
        <v>134</v>
      </c>
      <c r="D63" s="91" t="s">
        <v>101</v>
      </c>
      <c r="E63" s="93">
        <v>39973</v>
      </c>
      <c r="F63" s="93">
        <v>39975</v>
      </c>
      <c r="G63" s="91">
        <v>2</v>
      </c>
      <c r="H63" s="91" t="s">
        <v>100</v>
      </c>
      <c r="I63" s="91" t="s">
        <v>222</v>
      </c>
      <c r="J63" s="91" t="s">
        <v>84</v>
      </c>
    </row>
    <row r="64" spans="1:10" ht="12.75" customHeight="1">
      <c r="A64" s="91" t="s">
        <v>130</v>
      </c>
      <c r="B64" s="91" t="s">
        <v>133</v>
      </c>
      <c r="C64" s="91" t="s">
        <v>134</v>
      </c>
      <c r="D64" s="91" t="s">
        <v>101</v>
      </c>
      <c r="E64" s="93">
        <v>39977</v>
      </c>
      <c r="F64" s="93">
        <v>39978</v>
      </c>
      <c r="G64" s="91">
        <v>1</v>
      </c>
      <c r="H64" s="91" t="s">
        <v>100</v>
      </c>
      <c r="I64" s="91" t="s">
        <v>222</v>
      </c>
      <c r="J64" s="91" t="s">
        <v>84</v>
      </c>
    </row>
    <row r="65" spans="1:10" ht="12.75" customHeight="1">
      <c r="A65" s="91" t="s">
        <v>130</v>
      </c>
      <c r="B65" s="91" t="s">
        <v>133</v>
      </c>
      <c r="C65" s="91" t="s">
        <v>134</v>
      </c>
      <c r="D65" s="91" t="s">
        <v>101</v>
      </c>
      <c r="E65" s="93">
        <v>39983</v>
      </c>
      <c r="F65" s="93">
        <v>39984</v>
      </c>
      <c r="G65" s="91">
        <v>1</v>
      </c>
      <c r="H65" s="91" t="s">
        <v>100</v>
      </c>
      <c r="I65" s="91" t="s">
        <v>222</v>
      </c>
      <c r="J65" s="91" t="s">
        <v>84</v>
      </c>
    </row>
    <row r="66" spans="1:10" ht="12.75" customHeight="1">
      <c r="A66" s="91" t="s">
        <v>130</v>
      </c>
      <c r="B66" s="91" t="s">
        <v>133</v>
      </c>
      <c r="C66" s="91" t="s">
        <v>134</v>
      </c>
      <c r="D66" s="91" t="s">
        <v>101</v>
      </c>
      <c r="E66" s="93">
        <v>39985</v>
      </c>
      <c r="F66" s="93">
        <v>39987</v>
      </c>
      <c r="G66" s="91">
        <v>2</v>
      </c>
      <c r="H66" s="91" t="s">
        <v>100</v>
      </c>
      <c r="I66" s="91" t="s">
        <v>222</v>
      </c>
      <c r="J66" s="91" t="s">
        <v>84</v>
      </c>
    </row>
    <row r="67" spans="1:10" ht="12.75" customHeight="1">
      <c r="A67" s="91" t="s">
        <v>130</v>
      </c>
      <c r="B67" s="91" t="s">
        <v>133</v>
      </c>
      <c r="C67" s="91" t="s">
        <v>134</v>
      </c>
      <c r="D67" s="91" t="s">
        <v>101</v>
      </c>
      <c r="E67" s="93">
        <v>39991</v>
      </c>
      <c r="F67" s="93">
        <v>39992</v>
      </c>
      <c r="G67" s="91">
        <v>1</v>
      </c>
      <c r="H67" s="91" t="s">
        <v>100</v>
      </c>
      <c r="I67" s="91" t="s">
        <v>222</v>
      </c>
      <c r="J67" s="91" t="s">
        <v>84</v>
      </c>
    </row>
    <row r="68" spans="1:10" ht="12.75" customHeight="1">
      <c r="A68" s="91" t="s">
        <v>130</v>
      </c>
      <c r="B68" s="91" t="s">
        <v>133</v>
      </c>
      <c r="C68" s="91" t="s">
        <v>134</v>
      </c>
      <c r="D68" s="91" t="s">
        <v>101</v>
      </c>
      <c r="E68" s="93">
        <v>39995</v>
      </c>
      <c r="F68" s="93">
        <v>39999</v>
      </c>
      <c r="G68" s="91">
        <v>4</v>
      </c>
      <c r="H68" s="91" t="s">
        <v>100</v>
      </c>
      <c r="I68" s="91" t="s">
        <v>222</v>
      </c>
      <c r="J68" s="91" t="s">
        <v>84</v>
      </c>
    </row>
    <row r="69" spans="1:10" ht="12.75" customHeight="1">
      <c r="A69" s="91" t="s">
        <v>130</v>
      </c>
      <c r="B69" s="91" t="s">
        <v>133</v>
      </c>
      <c r="C69" s="91" t="s">
        <v>134</v>
      </c>
      <c r="D69" s="91" t="s">
        <v>101</v>
      </c>
      <c r="E69" s="93">
        <v>40001</v>
      </c>
      <c r="F69" s="93">
        <v>40003</v>
      </c>
      <c r="G69" s="91">
        <v>2</v>
      </c>
      <c r="H69" s="91" t="s">
        <v>100</v>
      </c>
      <c r="I69" s="91" t="s">
        <v>222</v>
      </c>
      <c r="J69" s="91" t="s">
        <v>84</v>
      </c>
    </row>
    <row r="70" spans="1:10" ht="12.75" customHeight="1">
      <c r="A70" s="91" t="s">
        <v>130</v>
      </c>
      <c r="B70" s="91" t="s">
        <v>133</v>
      </c>
      <c r="C70" s="91" t="s">
        <v>134</v>
      </c>
      <c r="D70" s="91" t="s">
        <v>101</v>
      </c>
      <c r="E70" s="93">
        <v>40007</v>
      </c>
      <c r="F70" s="93">
        <v>40010</v>
      </c>
      <c r="G70" s="91">
        <v>3</v>
      </c>
      <c r="H70" s="91" t="s">
        <v>100</v>
      </c>
      <c r="I70" s="91" t="s">
        <v>222</v>
      </c>
      <c r="J70" s="91" t="s">
        <v>84</v>
      </c>
    </row>
    <row r="71" spans="1:10" ht="12.75" customHeight="1">
      <c r="A71" s="91" t="s">
        <v>130</v>
      </c>
      <c r="B71" s="91" t="s">
        <v>133</v>
      </c>
      <c r="C71" s="91" t="s">
        <v>134</v>
      </c>
      <c r="D71" s="91" t="s">
        <v>101</v>
      </c>
      <c r="E71" s="93">
        <v>40011</v>
      </c>
      <c r="F71" s="93">
        <v>40014</v>
      </c>
      <c r="G71" s="91">
        <v>3</v>
      </c>
      <c r="H71" s="91" t="s">
        <v>100</v>
      </c>
      <c r="I71" s="91" t="s">
        <v>222</v>
      </c>
      <c r="J71" s="91" t="s">
        <v>84</v>
      </c>
    </row>
    <row r="72" spans="1:10" ht="12.75" customHeight="1">
      <c r="A72" s="91" t="s">
        <v>130</v>
      </c>
      <c r="B72" s="91" t="s">
        <v>133</v>
      </c>
      <c r="C72" s="91" t="s">
        <v>134</v>
      </c>
      <c r="D72" s="91" t="s">
        <v>101</v>
      </c>
      <c r="E72" s="93">
        <v>40017</v>
      </c>
      <c r="F72" s="93">
        <v>40020</v>
      </c>
      <c r="G72" s="91">
        <v>3</v>
      </c>
      <c r="H72" s="91" t="s">
        <v>100</v>
      </c>
      <c r="I72" s="91" t="s">
        <v>222</v>
      </c>
      <c r="J72" s="91" t="s">
        <v>84</v>
      </c>
    </row>
    <row r="73" spans="1:10" ht="12.75" customHeight="1">
      <c r="A73" s="91" t="s">
        <v>130</v>
      </c>
      <c r="B73" s="91" t="s">
        <v>133</v>
      </c>
      <c r="C73" s="91" t="s">
        <v>134</v>
      </c>
      <c r="D73" s="91" t="s">
        <v>101</v>
      </c>
      <c r="E73" s="93">
        <v>40021</v>
      </c>
      <c r="F73" s="93">
        <v>40023</v>
      </c>
      <c r="G73" s="91">
        <v>2</v>
      </c>
      <c r="H73" s="91" t="s">
        <v>100</v>
      </c>
      <c r="I73" s="91" t="s">
        <v>222</v>
      </c>
      <c r="J73" s="91" t="s">
        <v>84</v>
      </c>
    </row>
    <row r="74" spans="1:10" ht="12.75" customHeight="1">
      <c r="A74" s="91" t="s">
        <v>130</v>
      </c>
      <c r="B74" s="91" t="s">
        <v>133</v>
      </c>
      <c r="C74" s="91" t="s">
        <v>134</v>
      </c>
      <c r="D74" s="91" t="s">
        <v>101</v>
      </c>
      <c r="E74" s="93">
        <v>40026</v>
      </c>
      <c r="F74" s="93">
        <v>40027</v>
      </c>
      <c r="G74" s="91">
        <v>1</v>
      </c>
      <c r="H74" s="91" t="s">
        <v>100</v>
      </c>
      <c r="I74" s="91" t="s">
        <v>222</v>
      </c>
      <c r="J74" s="91" t="s">
        <v>84</v>
      </c>
    </row>
    <row r="75" spans="1:10" ht="12.75" customHeight="1">
      <c r="A75" s="91" t="s">
        <v>130</v>
      </c>
      <c r="B75" s="91" t="s">
        <v>133</v>
      </c>
      <c r="C75" s="91" t="s">
        <v>134</v>
      </c>
      <c r="D75" s="91" t="s">
        <v>101</v>
      </c>
      <c r="E75" s="93">
        <v>40031</v>
      </c>
      <c r="F75" s="93">
        <v>40032</v>
      </c>
      <c r="G75" s="91">
        <v>1</v>
      </c>
      <c r="H75" s="91" t="s">
        <v>100</v>
      </c>
      <c r="I75" s="91" t="s">
        <v>222</v>
      </c>
      <c r="J75" s="91" t="s">
        <v>84</v>
      </c>
    </row>
    <row r="76" spans="1:10" ht="12.75" customHeight="1">
      <c r="A76" s="91" t="s">
        <v>130</v>
      </c>
      <c r="B76" s="91" t="s">
        <v>133</v>
      </c>
      <c r="C76" s="91" t="s">
        <v>134</v>
      </c>
      <c r="D76" s="91" t="s">
        <v>101</v>
      </c>
      <c r="E76" s="93">
        <v>40034</v>
      </c>
      <c r="F76" s="93">
        <v>40036</v>
      </c>
      <c r="G76" s="91">
        <v>2</v>
      </c>
      <c r="H76" s="91" t="s">
        <v>100</v>
      </c>
      <c r="I76" s="91" t="s">
        <v>222</v>
      </c>
      <c r="J76" s="91" t="s">
        <v>84</v>
      </c>
    </row>
    <row r="77" spans="1:10" ht="12.75" customHeight="1">
      <c r="A77" s="91" t="s">
        <v>130</v>
      </c>
      <c r="B77" s="91" t="s">
        <v>133</v>
      </c>
      <c r="C77" s="91" t="s">
        <v>134</v>
      </c>
      <c r="D77" s="91" t="s">
        <v>101</v>
      </c>
      <c r="E77" s="93">
        <v>40038</v>
      </c>
      <c r="F77" s="93">
        <v>40039</v>
      </c>
      <c r="G77" s="91">
        <v>1</v>
      </c>
      <c r="H77" s="91" t="s">
        <v>100</v>
      </c>
      <c r="I77" s="91" t="s">
        <v>222</v>
      </c>
      <c r="J77" s="91" t="s">
        <v>84</v>
      </c>
    </row>
    <row r="78" spans="1:10" ht="12.75" customHeight="1">
      <c r="A78" s="91" t="s">
        <v>130</v>
      </c>
      <c r="B78" s="91" t="s">
        <v>133</v>
      </c>
      <c r="C78" s="91" t="s">
        <v>134</v>
      </c>
      <c r="D78" s="91" t="s">
        <v>101</v>
      </c>
      <c r="E78" s="93">
        <v>40040</v>
      </c>
      <c r="F78" s="93">
        <v>40041</v>
      </c>
      <c r="G78" s="91">
        <v>1</v>
      </c>
      <c r="H78" s="91" t="s">
        <v>100</v>
      </c>
      <c r="I78" s="91" t="s">
        <v>222</v>
      </c>
      <c r="J78" s="91" t="s">
        <v>84</v>
      </c>
    </row>
    <row r="79" spans="1:10" ht="12.75" customHeight="1">
      <c r="A79" s="91" t="s">
        <v>130</v>
      </c>
      <c r="B79" s="91" t="s">
        <v>133</v>
      </c>
      <c r="C79" s="91" t="s">
        <v>134</v>
      </c>
      <c r="D79" s="91" t="s">
        <v>101</v>
      </c>
      <c r="E79" s="93">
        <v>40042</v>
      </c>
      <c r="F79" s="93">
        <v>40043</v>
      </c>
      <c r="G79" s="91">
        <v>1</v>
      </c>
      <c r="H79" s="91" t="s">
        <v>100</v>
      </c>
      <c r="I79" s="91" t="s">
        <v>222</v>
      </c>
      <c r="J79" s="91" t="s">
        <v>84</v>
      </c>
    </row>
    <row r="80" spans="1:10" ht="12.75" customHeight="1">
      <c r="A80" s="91" t="s">
        <v>130</v>
      </c>
      <c r="B80" s="91" t="s">
        <v>133</v>
      </c>
      <c r="C80" s="91" t="s">
        <v>134</v>
      </c>
      <c r="D80" s="91" t="s">
        <v>101</v>
      </c>
      <c r="E80" s="93">
        <v>40044</v>
      </c>
      <c r="F80" s="93">
        <v>40045</v>
      </c>
      <c r="G80" s="91">
        <v>1</v>
      </c>
      <c r="H80" s="91" t="s">
        <v>100</v>
      </c>
      <c r="I80" s="91" t="s">
        <v>222</v>
      </c>
      <c r="J80" s="91" t="s">
        <v>84</v>
      </c>
    </row>
    <row r="81" spans="1:10" ht="12.75" customHeight="1">
      <c r="A81" s="91" t="s">
        <v>130</v>
      </c>
      <c r="B81" s="91" t="s">
        <v>133</v>
      </c>
      <c r="C81" s="91" t="s">
        <v>134</v>
      </c>
      <c r="D81" s="91" t="s">
        <v>101</v>
      </c>
      <c r="E81" s="93">
        <v>40047</v>
      </c>
      <c r="F81" s="93">
        <v>40049</v>
      </c>
      <c r="G81" s="91">
        <v>2</v>
      </c>
      <c r="H81" s="91" t="s">
        <v>100</v>
      </c>
      <c r="I81" s="91" t="s">
        <v>222</v>
      </c>
      <c r="J81" s="91" t="s">
        <v>84</v>
      </c>
    </row>
    <row r="82" spans="1:10" ht="12.75" customHeight="1">
      <c r="A82" s="91" t="s">
        <v>130</v>
      </c>
      <c r="B82" s="91" t="s">
        <v>133</v>
      </c>
      <c r="C82" s="91" t="s">
        <v>134</v>
      </c>
      <c r="D82" s="91" t="s">
        <v>101</v>
      </c>
      <c r="E82" s="93">
        <v>40052</v>
      </c>
      <c r="F82" s="93">
        <v>40053</v>
      </c>
      <c r="G82" s="91">
        <v>1</v>
      </c>
      <c r="H82" s="91" t="s">
        <v>100</v>
      </c>
      <c r="I82" s="91" t="s">
        <v>222</v>
      </c>
      <c r="J82" s="91" t="s">
        <v>84</v>
      </c>
    </row>
    <row r="83" spans="1:10" ht="12.75" customHeight="1">
      <c r="A83" s="91" t="s">
        <v>130</v>
      </c>
      <c r="B83" s="91" t="s">
        <v>133</v>
      </c>
      <c r="C83" s="91" t="s">
        <v>134</v>
      </c>
      <c r="D83" s="91" t="s">
        <v>101</v>
      </c>
      <c r="E83" s="93">
        <v>40055</v>
      </c>
      <c r="F83" s="93">
        <v>40056</v>
      </c>
      <c r="G83" s="91">
        <v>1</v>
      </c>
      <c r="H83" s="91" t="s">
        <v>100</v>
      </c>
      <c r="I83" s="91" t="s">
        <v>222</v>
      </c>
      <c r="J83" s="91" t="s">
        <v>84</v>
      </c>
    </row>
    <row r="84" spans="1:10" ht="12.75" customHeight="1">
      <c r="A84" s="91" t="s">
        <v>130</v>
      </c>
      <c r="B84" s="91" t="s">
        <v>133</v>
      </c>
      <c r="C84" s="91" t="s">
        <v>134</v>
      </c>
      <c r="D84" s="91" t="s">
        <v>101</v>
      </c>
      <c r="E84" s="93">
        <v>40065</v>
      </c>
      <c r="F84" s="93">
        <v>40066</v>
      </c>
      <c r="G84" s="91">
        <v>1</v>
      </c>
      <c r="H84" s="91" t="s">
        <v>100</v>
      </c>
      <c r="I84" s="91" t="s">
        <v>222</v>
      </c>
      <c r="J84" s="91" t="s">
        <v>84</v>
      </c>
    </row>
    <row r="85" spans="1:10" ht="12.75" customHeight="1">
      <c r="A85" s="91" t="s">
        <v>130</v>
      </c>
      <c r="B85" s="91" t="s">
        <v>135</v>
      </c>
      <c r="C85" s="91" t="s">
        <v>136</v>
      </c>
      <c r="D85" s="91" t="s">
        <v>101</v>
      </c>
      <c r="E85" s="93">
        <v>39962</v>
      </c>
      <c r="F85" s="93">
        <v>39966</v>
      </c>
      <c r="G85" s="91">
        <v>4</v>
      </c>
      <c r="H85" s="91" t="s">
        <v>100</v>
      </c>
      <c r="I85" s="91" t="s">
        <v>222</v>
      </c>
      <c r="J85" s="91" t="s">
        <v>84</v>
      </c>
    </row>
    <row r="86" spans="1:10" ht="12.75" customHeight="1">
      <c r="A86" s="91" t="s">
        <v>130</v>
      </c>
      <c r="B86" s="91" t="s">
        <v>135</v>
      </c>
      <c r="C86" s="91" t="s">
        <v>136</v>
      </c>
      <c r="D86" s="91" t="s">
        <v>101</v>
      </c>
      <c r="E86" s="93">
        <v>39991</v>
      </c>
      <c r="F86" s="93">
        <v>39993</v>
      </c>
      <c r="G86" s="91">
        <v>2</v>
      </c>
      <c r="H86" s="91" t="s">
        <v>100</v>
      </c>
      <c r="I86" s="91" t="s">
        <v>222</v>
      </c>
      <c r="J86" s="91" t="s">
        <v>84</v>
      </c>
    </row>
    <row r="87" spans="1:10" ht="12.75" customHeight="1">
      <c r="A87" s="91" t="s">
        <v>130</v>
      </c>
      <c r="B87" s="91" t="s">
        <v>135</v>
      </c>
      <c r="C87" s="91" t="s">
        <v>136</v>
      </c>
      <c r="D87" s="91" t="s">
        <v>101</v>
      </c>
      <c r="E87" s="93">
        <v>40018</v>
      </c>
      <c r="F87" s="93">
        <v>40019</v>
      </c>
      <c r="G87" s="91">
        <v>1</v>
      </c>
      <c r="H87" s="91" t="s">
        <v>100</v>
      </c>
      <c r="I87" s="91" t="s">
        <v>222</v>
      </c>
      <c r="J87" s="91" t="s">
        <v>84</v>
      </c>
    </row>
    <row r="88" spans="1:10" ht="12.75" customHeight="1">
      <c r="A88" s="91" t="s">
        <v>130</v>
      </c>
      <c r="B88" s="91" t="s">
        <v>135</v>
      </c>
      <c r="C88" s="91" t="s">
        <v>136</v>
      </c>
      <c r="D88" s="91" t="s">
        <v>101</v>
      </c>
      <c r="E88" s="93">
        <v>40031</v>
      </c>
      <c r="F88" s="93">
        <v>40032</v>
      </c>
      <c r="G88" s="91">
        <v>1</v>
      </c>
      <c r="H88" s="91" t="s">
        <v>100</v>
      </c>
      <c r="I88" s="91" t="s">
        <v>222</v>
      </c>
      <c r="J88" s="91" t="s">
        <v>84</v>
      </c>
    </row>
    <row r="89" spans="1:10" ht="12.75" customHeight="1">
      <c r="A89" s="91" t="s">
        <v>130</v>
      </c>
      <c r="B89" s="91" t="s">
        <v>135</v>
      </c>
      <c r="C89" s="91" t="s">
        <v>136</v>
      </c>
      <c r="D89" s="91" t="s">
        <v>101</v>
      </c>
      <c r="E89" s="93">
        <v>40049</v>
      </c>
      <c r="F89" s="93">
        <v>40050</v>
      </c>
      <c r="G89" s="91">
        <v>1</v>
      </c>
      <c r="H89" s="91" t="s">
        <v>100</v>
      </c>
      <c r="I89" s="91" t="s">
        <v>222</v>
      </c>
      <c r="J89" s="91" t="s">
        <v>84</v>
      </c>
    </row>
    <row r="90" spans="1:10" ht="12.75" customHeight="1">
      <c r="A90" s="91" t="s">
        <v>130</v>
      </c>
      <c r="B90" s="91" t="s">
        <v>135</v>
      </c>
      <c r="C90" s="91" t="s">
        <v>136</v>
      </c>
      <c r="D90" s="91" t="s">
        <v>101</v>
      </c>
      <c r="E90" s="93">
        <v>40055</v>
      </c>
      <c r="F90" s="93">
        <v>40056</v>
      </c>
      <c r="G90" s="91">
        <v>1</v>
      </c>
      <c r="H90" s="91" t="s">
        <v>100</v>
      </c>
      <c r="I90" s="91" t="s">
        <v>222</v>
      </c>
      <c r="J90" s="91" t="s">
        <v>84</v>
      </c>
    </row>
    <row r="91" spans="1:10" ht="12.75" customHeight="1">
      <c r="A91" s="91" t="s">
        <v>130</v>
      </c>
      <c r="B91" s="91" t="s">
        <v>235</v>
      </c>
      <c r="C91" s="91" t="s">
        <v>236</v>
      </c>
      <c r="D91" s="91" t="s">
        <v>101</v>
      </c>
      <c r="E91" s="93">
        <v>39974</v>
      </c>
      <c r="F91" s="93">
        <v>39981</v>
      </c>
      <c r="G91" s="91">
        <v>7</v>
      </c>
      <c r="H91" s="91" t="s">
        <v>100</v>
      </c>
      <c r="I91" s="91" t="s">
        <v>222</v>
      </c>
      <c r="J91" s="91" t="s">
        <v>84</v>
      </c>
    </row>
    <row r="92" spans="1:10" ht="12.75" customHeight="1">
      <c r="A92" s="91" t="s">
        <v>130</v>
      </c>
      <c r="B92" s="91" t="s">
        <v>235</v>
      </c>
      <c r="C92" s="91" t="s">
        <v>236</v>
      </c>
      <c r="D92" s="91" t="s">
        <v>101</v>
      </c>
      <c r="E92" s="93">
        <v>39996</v>
      </c>
      <c r="F92" s="93">
        <v>40002</v>
      </c>
      <c r="G92" s="91">
        <v>6</v>
      </c>
      <c r="H92" s="91" t="s">
        <v>100</v>
      </c>
      <c r="I92" s="91" t="s">
        <v>222</v>
      </c>
      <c r="J92" s="91" t="s">
        <v>84</v>
      </c>
    </row>
    <row r="93" spans="1:10" ht="12.75" customHeight="1">
      <c r="A93" s="91" t="s">
        <v>130</v>
      </c>
      <c r="B93" s="91" t="s">
        <v>235</v>
      </c>
      <c r="C93" s="91" t="s">
        <v>236</v>
      </c>
      <c r="D93" s="91" t="s">
        <v>101</v>
      </c>
      <c r="E93" s="93">
        <v>40009</v>
      </c>
      <c r="F93" s="93">
        <v>40016</v>
      </c>
      <c r="G93" s="91">
        <v>7</v>
      </c>
      <c r="H93" s="91" t="s">
        <v>100</v>
      </c>
      <c r="I93" s="91" t="s">
        <v>222</v>
      </c>
      <c r="J93" s="91" t="s">
        <v>84</v>
      </c>
    </row>
    <row r="94" spans="1:10" ht="12.75" customHeight="1">
      <c r="A94" s="91" t="s">
        <v>130</v>
      </c>
      <c r="B94" s="91" t="s">
        <v>235</v>
      </c>
      <c r="C94" s="91" t="s">
        <v>236</v>
      </c>
      <c r="D94" s="91" t="s">
        <v>101</v>
      </c>
      <c r="E94" s="93">
        <v>40044</v>
      </c>
      <c r="F94" s="93">
        <v>40051</v>
      </c>
      <c r="G94" s="91">
        <v>7</v>
      </c>
      <c r="H94" s="91" t="s">
        <v>100</v>
      </c>
      <c r="I94" s="91" t="s">
        <v>222</v>
      </c>
      <c r="J94" s="91" t="s">
        <v>84</v>
      </c>
    </row>
    <row r="95" spans="1:10" ht="12.75" customHeight="1">
      <c r="A95" s="91" t="s">
        <v>130</v>
      </c>
      <c r="B95" s="91" t="s">
        <v>237</v>
      </c>
      <c r="C95" s="91" t="s">
        <v>238</v>
      </c>
      <c r="D95" s="91" t="s">
        <v>101</v>
      </c>
      <c r="E95" s="93">
        <v>39967</v>
      </c>
      <c r="F95" s="93">
        <v>39974</v>
      </c>
      <c r="G95" s="91">
        <v>7</v>
      </c>
      <c r="H95" s="91" t="s">
        <v>100</v>
      </c>
      <c r="I95" s="91" t="s">
        <v>222</v>
      </c>
      <c r="J95" s="91" t="s">
        <v>84</v>
      </c>
    </row>
    <row r="96" spans="1:10" ht="12.75" customHeight="1">
      <c r="A96" s="91" t="s">
        <v>130</v>
      </c>
      <c r="B96" s="91" t="s">
        <v>237</v>
      </c>
      <c r="C96" s="91" t="s">
        <v>238</v>
      </c>
      <c r="D96" s="91" t="s">
        <v>101</v>
      </c>
      <c r="E96" s="93">
        <v>39996</v>
      </c>
      <c r="F96" s="93">
        <v>40002</v>
      </c>
      <c r="G96" s="91">
        <v>6</v>
      </c>
      <c r="H96" s="91" t="s">
        <v>100</v>
      </c>
      <c r="I96" s="91" t="s">
        <v>222</v>
      </c>
      <c r="J96" s="91" t="s">
        <v>84</v>
      </c>
    </row>
    <row r="97" spans="1:10" ht="12.75" customHeight="1">
      <c r="A97" s="91" t="s">
        <v>130</v>
      </c>
      <c r="B97" s="91" t="s">
        <v>237</v>
      </c>
      <c r="C97" s="91" t="s">
        <v>238</v>
      </c>
      <c r="D97" s="91" t="s">
        <v>101</v>
      </c>
      <c r="E97" s="93">
        <v>40030</v>
      </c>
      <c r="F97" s="93">
        <v>40051</v>
      </c>
      <c r="G97" s="91">
        <v>21</v>
      </c>
      <c r="H97" s="91" t="s">
        <v>100</v>
      </c>
      <c r="I97" s="91" t="s">
        <v>222</v>
      </c>
      <c r="J97" s="91" t="s">
        <v>84</v>
      </c>
    </row>
    <row r="98" spans="1:10" ht="12.75" customHeight="1">
      <c r="A98" s="91" t="s">
        <v>130</v>
      </c>
      <c r="B98" s="91" t="s">
        <v>239</v>
      </c>
      <c r="C98" s="91" t="s">
        <v>240</v>
      </c>
      <c r="D98" s="91" t="s">
        <v>101</v>
      </c>
      <c r="E98" s="93">
        <v>39973</v>
      </c>
      <c r="F98" s="93">
        <v>39980</v>
      </c>
      <c r="G98" s="91">
        <v>7</v>
      </c>
      <c r="H98" s="91" t="s">
        <v>100</v>
      </c>
      <c r="I98" s="91" t="s">
        <v>222</v>
      </c>
      <c r="J98" s="91" t="s">
        <v>84</v>
      </c>
    </row>
    <row r="99" spans="1:10" ht="12.75" customHeight="1">
      <c r="A99" s="91" t="s">
        <v>130</v>
      </c>
      <c r="B99" s="91" t="s">
        <v>239</v>
      </c>
      <c r="C99" s="91" t="s">
        <v>240</v>
      </c>
      <c r="D99" s="91" t="s">
        <v>101</v>
      </c>
      <c r="E99" s="93">
        <v>40008</v>
      </c>
      <c r="F99" s="93">
        <v>40011</v>
      </c>
      <c r="G99" s="91">
        <v>3</v>
      </c>
      <c r="H99" s="91" t="s">
        <v>100</v>
      </c>
      <c r="I99" s="91" t="s">
        <v>222</v>
      </c>
      <c r="J99" s="91" t="s">
        <v>84</v>
      </c>
    </row>
    <row r="100" spans="1:10" ht="12.75" customHeight="1">
      <c r="A100" s="91" t="s">
        <v>130</v>
      </c>
      <c r="B100" s="91" t="s">
        <v>241</v>
      </c>
      <c r="C100" s="91" t="s">
        <v>242</v>
      </c>
      <c r="D100" s="91" t="s">
        <v>101</v>
      </c>
      <c r="E100" s="93">
        <v>39967</v>
      </c>
      <c r="F100" s="93">
        <v>39974</v>
      </c>
      <c r="G100" s="91">
        <v>7</v>
      </c>
      <c r="H100" s="91" t="s">
        <v>100</v>
      </c>
      <c r="I100" s="91" t="s">
        <v>222</v>
      </c>
      <c r="J100" s="91" t="s">
        <v>84</v>
      </c>
    </row>
    <row r="101" spans="1:10" ht="12.75" customHeight="1">
      <c r="A101" s="91" t="s">
        <v>130</v>
      </c>
      <c r="B101" s="91" t="s">
        <v>241</v>
      </c>
      <c r="C101" s="91" t="s">
        <v>242</v>
      </c>
      <c r="D101" s="91" t="s">
        <v>101</v>
      </c>
      <c r="E101" s="93">
        <v>39996</v>
      </c>
      <c r="F101" s="93">
        <v>40002</v>
      </c>
      <c r="G101" s="91">
        <v>6</v>
      </c>
      <c r="H101" s="91" t="s">
        <v>100</v>
      </c>
      <c r="I101" s="91" t="s">
        <v>222</v>
      </c>
      <c r="J101" s="91" t="s">
        <v>84</v>
      </c>
    </row>
    <row r="102" spans="1:10" ht="12.75" customHeight="1">
      <c r="A102" s="91" t="s">
        <v>130</v>
      </c>
      <c r="B102" s="91" t="s">
        <v>241</v>
      </c>
      <c r="C102" s="91" t="s">
        <v>242</v>
      </c>
      <c r="D102" s="91" t="s">
        <v>101</v>
      </c>
      <c r="E102" s="93">
        <v>40009</v>
      </c>
      <c r="F102" s="93">
        <v>40016</v>
      </c>
      <c r="G102" s="91">
        <v>7</v>
      </c>
      <c r="H102" s="91" t="s">
        <v>100</v>
      </c>
      <c r="I102" s="91" t="s">
        <v>222</v>
      </c>
      <c r="J102" s="91" t="s">
        <v>84</v>
      </c>
    </row>
    <row r="103" spans="1:10" ht="12.75" customHeight="1">
      <c r="A103" s="91" t="s">
        <v>130</v>
      </c>
      <c r="B103" s="91" t="s">
        <v>243</v>
      </c>
      <c r="C103" s="91" t="s">
        <v>244</v>
      </c>
      <c r="D103" s="91" t="s">
        <v>101</v>
      </c>
      <c r="E103" s="93">
        <v>39967</v>
      </c>
      <c r="F103" s="93">
        <v>39974</v>
      </c>
      <c r="G103" s="91">
        <v>7</v>
      </c>
      <c r="H103" s="91" t="s">
        <v>100</v>
      </c>
      <c r="I103" s="91" t="s">
        <v>222</v>
      </c>
      <c r="J103" s="91" t="s">
        <v>84</v>
      </c>
    </row>
    <row r="104" spans="1:10" ht="12.75" customHeight="1">
      <c r="A104" s="91" t="s">
        <v>130</v>
      </c>
      <c r="B104" s="91" t="s">
        <v>243</v>
      </c>
      <c r="C104" s="91" t="s">
        <v>244</v>
      </c>
      <c r="D104" s="91" t="s">
        <v>101</v>
      </c>
      <c r="E104" s="93">
        <v>39996</v>
      </c>
      <c r="F104" s="93">
        <v>40016</v>
      </c>
      <c r="G104" s="91">
        <v>20</v>
      </c>
      <c r="H104" s="91" t="s">
        <v>100</v>
      </c>
      <c r="I104" s="91" t="s">
        <v>222</v>
      </c>
      <c r="J104" s="91" t="s">
        <v>84</v>
      </c>
    </row>
    <row r="105" spans="1:10" ht="12.75" customHeight="1">
      <c r="A105" s="91" t="s">
        <v>130</v>
      </c>
      <c r="B105" s="91" t="s">
        <v>243</v>
      </c>
      <c r="C105" s="91" t="s">
        <v>244</v>
      </c>
      <c r="D105" s="91" t="s">
        <v>101</v>
      </c>
      <c r="E105" s="93">
        <v>40044</v>
      </c>
      <c r="F105" s="93">
        <v>40051</v>
      </c>
      <c r="G105" s="91">
        <v>7</v>
      </c>
      <c r="H105" s="91" t="s">
        <v>100</v>
      </c>
      <c r="I105" s="91" t="s">
        <v>222</v>
      </c>
      <c r="J105" s="91" t="s">
        <v>84</v>
      </c>
    </row>
    <row r="106" spans="1:10" ht="12.75" customHeight="1">
      <c r="A106" s="91" t="s">
        <v>130</v>
      </c>
      <c r="B106" s="91" t="s">
        <v>245</v>
      </c>
      <c r="C106" s="91" t="s">
        <v>246</v>
      </c>
      <c r="D106" s="91" t="s">
        <v>101</v>
      </c>
      <c r="E106" s="93">
        <v>39967</v>
      </c>
      <c r="F106" s="93">
        <v>39974</v>
      </c>
      <c r="G106" s="91">
        <v>7</v>
      </c>
      <c r="H106" s="91" t="s">
        <v>100</v>
      </c>
      <c r="I106" s="91" t="s">
        <v>222</v>
      </c>
      <c r="J106" s="91" t="s">
        <v>84</v>
      </c>
    </row>
    <row r="107" spans="1:10" ht="12.75" customHeight="1">
      <c r="A107" s="91" t="s">
        <v>130</v>
      </c>
      <c r="B107" s="91" t="s">
        <v>245</v>
      </c>
      <c r="C107" s="91" t="s">
        <v>246</v>
      </c>
      <c r="D107" s="91" t="s">
        <v>101</v>
      </c>
      <c r="E107" s="93">
        <v>39996</v>
      </c>
      <c r="F107" s="93">
        <v>40002</v>
      </c>
      <c r="G107" s="91">
        <v>6</v>
      </c>
      <c r="H107" s="91" t="s">
        <v>100</v>
      </c>
      <c r="I107" s="91" t="s">
        <v>222</v>
      </c>
      <c r="J107" s="91" t="s">
        <v>84</v>
      </c>
    </row>
    <row r="108" spans="1:10" ht="12.75" customHeight="1">
      <c r="A108" s="91" t="s">
        <v>130</v>
      </c>
      <c r="B108" s="91" t="s">
        <v>245</v>
      </c>
      <c r="C108" s="91" t="s">
        <v>246</v>
      </c>
      <c r="D108" s="91" t="s">
        <v>101</v>
      </c>
      <c r="E108" s="93">
        <v>40023</v>
      </c>
      <c r="F108" s="93">
        <v>40030</v>
      </c>
      <c r="G108" s="91">
        <v>7</v>
      </c>
      <c r="H108" s="91" t="s">
        <v>100</v>
      </c>
      <c r="I108" s="91" t="s">
        <v>222</v>
      </c>
      <c r="J108" s="91" t="s">
        <v>84</v>
      </c>
    </row>
    <row r="109" spans="1:10" ht="12.75" customHeight="1">
      <c r="A109" s="91" t="s">
        <v>130</v>
      </c>
      <c r="B109" s="91" t="s">
        <v>245</v>
      </c>
      <c r="C109" s="91" t="s">
        <v>246</v>
      </c>
      <c r="D109" s="91" t="s">
        <v>101</v>
      </c>
      <c r="E109" s="93">
        <v>40037</v>
      </c>
      <c r="F109" s="93">
        <v>40051</v>
      </c>
      <c r="G109" s="91">
        <v>14</v>
      </c>
      <c r="H109" s="91" t="s">
        <v>100</v>
      </c>
      <c r="I109" s="91" t="s">
        <v>222</v>
      </c>
      <c r="J109" s="91" t="s">
        <v>84</v>
      </c>
    </row>
    <row r="110" spans="1:10" ht="12.75" customHeight="1">
      <c r="A110" s="91" t="s">
        <v>130</v>
      </c>
      <c r="B110" s="91" t="s">
        <v>247</v>
      </c>
      <c r="C110" s="91" t="s">
        <v>248</v>
      </c>
      <c r="D110" s="91" t="s">
        <v>101</v>
      </c>
      <c r="E110" s="93">
        <v>39967</v>
      </c>
      <c r="F110" s="93">
        <v>39974</v>
      </c>
      <c r="G110" s="91">
        <v>7</v>
      </c>
      <c r="H110" s="91" t="s">
        <v>100</v>
      </c>
      <c r="I110" s="91" t="s">
        <v>222</v>
      </c>
      <c r="J110" s="91" t="s">
        <v>84</v>
      </c>
    </row>
    <row r="111" spans="1:10" ht="12.75" customHeight="1">
      <c r="A111" s="91" t="s">
        <v>130</v>
      </c>
      <c r="B111" s="91" t="s">
        <v>247</v>
      </c>
      <c r="C111" s="91" t="s">
        <v>248</v>
      </c>
      <c r="D111" s="91" t="s">
        <v>101</v>
      </c>
      <c r="E111" s="93">
        <v>40009</v>
      </c>
      <c r="F111" s="93">
        <v>40064</v>
      </c>
      <c r="G111" s="91">
        <v>55</v>
      </c>
      <c r="H111" s="91" t="s">
        <v>100</v>
      </c>
      <c r="I111" s="91" t="s">
        <v>222</v>
      </c>
      <c r="J111" s="91" t="s">
        <v>84</v>
      </c>
    </row>
    <row r="112" spans="1:10" ht="12.75" customHeight="1">
      <c r="A112" s="91" t="s">
        <v>130</v>
      </c>
      <c r="B112" s="91" t="s">
        <v>249</v>
      </c>
      <c r="C112" s="91" t="s">
        <v>250</v>
      </c>
      <c r="D112" s="91" t="s">
        <v>101</v>
      </c>
      <c r="E112" s="93">
        <v>39967</v>
      </c>
      <c r="F112" s="93">
        <v>39974</v>
      </c>
      <c r="G112" s="91">
        <v>7</v>
      </c>
      <c r="H112" s="91" t="s">
        <v>100</v>
      </c>
      <c r="I112" s="91" t="s">
        <v>222</v>
      </c>
      <c r="J112" s="91" t="s">
        <v>84</v>
      </c>
    </row>
    <row r="113" spans="1:10" ht="12.75" customHeight="1">
      <c r="A113" s="91" t="s">
        <v>130</v>
      </c>
      <c r="B113" s="91" t="s">
        <v>249</v>
      </c>
      <c r="C113" s="91" t="s">
        <v>250</v>
      </c>
      <c r="D113" s="91" t="s">
        <v>101</v>
      </c>
      <c r="E113" s="93">
        <v>39996</v>
      </c>
      <c r="F113" s="93">
        <v>40002</v>
      </c>
      <c r="G113" s="91">
        <v>6</v>
      </c>
      <c r="H113" s="91" t="s">
        <v>100</v>
      </c>
      <c r="I113" s="91" t="s">
        <v>222</v>
      </c>
      <c r="J113" s="91" t="s">
        <v>84</v>
      </c>
    </row>
    <row r="114" spans="1:10" ht="12.75" customHeight="1">
      <c r="A114" s="91" t="s">
        <v>130</v>
      </c>
      <c r="B114" s="91" t="s">
        <v>249</v>
      </c>
      <c r="C114" s="91" t="s">
        <v>250</v>
      </c>
      <c r="D114" s="91" t="s">
        <v>101</v>
      </c>
      <c r="E114" s="93">
        <v>40009</v>
      </c>
      <c r="F114" s="93">
        <v>40016</v>
      </c>
      <c r="G114" s="91">
        <v>7</v>
      </c>
      <c r="H114" s="91" t="s">
        <v>100</v>
      </c>
      <c r="I114" s="91" t="s">
        <v>222</v>
      </c>
      <c r="J114" s="91" t="s">
        <v>84</v>
      </c>
    </row>
    <row r="115" spans="1:10" ht="12.75" customHeight="1">
      <c r="A115" s="91" t="s">
        <v>130</v>
      </c>
      <c r="B115" s="91" t="s">
        <v>137</v>
      </c>
      <c r="C115" s="91" t="s">
        <v>138</v>
      </c>
      <c r="D115" s="91" t="s">
        <v>101</v>
      </c>
      <c r="E115" s="93">
        <v>39959</v>
      </c>
      <c r="F115" s="93">
        <v>39961</v>
      </c>
      <c r="G115" s="91">
        <v>2</v>
      </c>
      <c r="H115" s="91" t="s">
        <v>100</v>
      </c>
      <c r="I115" s="91" t="s">
        <v>222</v>
      </c>
      <c r="J115" s="91" t="s">
        <v>84</v>
      </c>
    </row>
    <row r="116" spans="1:10" ht="12.75" customHeight="1">
      <c r="A116" s="91" t="s">
        <v>130</v>
      </c>
      <c r="B116" s="91" t="s">
        <v>137</v>
      </c>
      <c r="C116" s="91" t="s">
        <v>138</v>
      </c>
      <c r="D116" s="91" t="s">
        <v>101</v>
      </c>
      <c r="E116" s="93">
        <v>39962</v>
      </c>
      <c r="F116" s="93">
        <v>39966</v>
      </c>
      <c r="G116" s="91">
        <v>4</v>
      </c>
      <c r="H116" s="91" t="s">
        <v>100</v>
      </c>
      <c r="I116" s="91" t="s">
        <v>222</v>
      </c>
      <c r="J116" s="91" t="s">
        <v>84</v>
      </c>
    </row>
    <row r="117" spans="1:10" ht="12.75" customHeight="1">
      <c r="A117" s="91" t="s">
        <v>130</v>
      </c>
      <c r="B117" s="91" t="s">
        <v>137</v>
      </c>
      <c r="C117" s="91" t="s">
        <v>138</v>
      </c>
      <c r="D117" s="91" t="s">
        <v>101</v>
      </c>
      <c r="E117" s="93">
        <v>39967</v>
      </c>
      <c r="F117" s="93">
        <v>39969</v>
      </c>
      <c r="G117" s="91">
        <v>2</v>
      </c>
      <c r="H117" s="91" t="s">
        <v>100</v>
      </c>
      <c r="I117" s="91" t="s">
        <v>222</v>
      </c>
      <c r="J117" s="91" t="s">
        <v>84</v>
      </c>
    </row>
    <row r="118" spans="1:10" ht="12.75" customHeight="1">
      <c r="A118" s="91" t="s">
        <v>130</v>
      </c>
      <c r="B118" s="91" t="s">
        <v>137</v>
      </c>
      <c r="C118" s="91" t="s">
        <v>138</v>
      </c>
      <c r="D118" s="91" t="s">
        <v>101</v>
      </c>
      <c r="E118" s="93">
        <v>39973</v>
      </c>
      <c r="F118" s="93">
        <v>39974</v>
      </c>
      <c r="G118" s="91">
        <v>1</v>
      </c>
      <c r="H118" s="91" t="s">
        <v>100</v>
      </c>
      <c r="I118" s="91" t="s">
        <v>222</v>
      </c>
      <c r="J118" s="91" t="s">
        <v>84</v>
      </c>
    </row>
    <row r="119" spans="1:10" ht="12.75" customHeight="1">
      <c r="A119" s="91" t="s">
        <v>130</v>
      </c>
      <c r="B119" s="91" t="s">
        <v>137</v>
      </c>
      <c r="C119" s="91" t="s">
        <v>138</v>
      </c>
      <c r="D119" s="91" t="s">
        <v>101</v>
      </c>
      <c r="E119" s="93">
        <v>39977</v>
      </c>
      <c r="F119" s="93">
        <v>39978</v>
      </c>
      <c r="G119" s="91">
        <v>1</v>
      </c>
      <c r="H119" s="91" t="s">
        <v>100</v>
      </c>
      <c r="I119" s="91" t="s">
        <v>222</v>
      </c>
      <c r="J119" s="91" t="s">
        <v>84</v>
      </c>
    </row>
    <row r="120" spans="1:10" ht="12.75" customHeight="1">
      <c r="A120" s="91" t="s">
        <v>130</v>
      </c>
      <c r="B120" s="91" t="s">
        <v>137</v>
      </c>
      <c r="C120" s="91" t="s">
        <v>138</v>
      </c>
      <c r="D120" s="91" t="s">
        <v>101</v>
      </c>
      <c r="E120" s="93">
        <v>39981</v>
      </c>
      <c r="F120" s="93">
        <v>39982</v>
      </c>
      <c r="G120" s="91">
        <v>1</v>
      </c>
      <c r="H120" s="91" t="s">
        <v>100</v>
      </c>
      <c r="I120" s="91" t="s">
        <v>222</v>
      </c>
      <c r="J120" s="91" t="s">
        <v>84</v>
      </c>
    </row>
    <row r="121" spans="1:10" ht="12.75" customHeight="1">
      <c r="A121" s="91" t="s">
        <v>130</v>
      </c>
      <c r="B121" s="91" t="s">
        <v>137</v>
      </c>
      <c r="C121" s="91" t="s">
        <v>138</v>
      </c>
      <c r="D121" s="91" t="s">
        <v>101</v>
      </c>
      <c r="E121" s="93">
        <v>39983</v>
      </c>
      <c r="F121" s="93">
        <v>39984</v>
      </c>
      <c r="G121" s="91">
        <v>1</v>
      </c>
      <c r="H121" s="91" t="s">
        <v>100</v>
      </c>
      <c r="I121" s="91" t="s">
        <v>222</v>
      </c>
      <c r="J121" s="91" t="s">
        <v>84</v>
      </c>
    </row>
    <row r="122" spans="1:10" ht="12.75" customHeight="1">
      <c r="A122" s="91" t="s">
        <v>130</v>
      </c>
      <c r="B122" s="91" t="s">
        <v>137</v>
      </c>
      <c r="C122" s="91" t="s">
        <v>138</v>
      </c>
      <c r="D122" s="91" t="s">
        <v>101</v>
      </c>
      <c r="E122" s="93">
        <v>39985</v>
      </c>
      <c r="F122" s="93">
        <v>39988</v>
      </c>
      <c r="G122" s="91">
        <v>3</v>
      </c>
      <c r="H122" s="91" t="s">
        <v>100</v>
      </c>
      <c r="I122" s="91" t="s">
        <v>222</v>
      </c>
      <c r="J122" s="91" t="s">
        <v>84</v>
      </c>
    </row>
    <row r="123" spans="1:10" ht="12.75" customHeight="1">
      <c r="A123" s="91" t="s">
        <v>130</v>
      </c>
      <c r="B123" s="91" t="s">
        <v>137</v>
      </c>
      <c r="C123" s="91" t="s">
        <v>138</v>
      </c>
      <c r="D123" s="91" t="s">
        <v>101</v>
      </c>
      <c r="E123" s="93">
        <v>39991</v>
      </c>
      <c r="F123" s="93">
        <v>39992</v>
      </c>
      <c r="G123" s="91">
        <v>1</v>
      </c>
      <c r="H123" s="91" t="s">
        <v>100</v>
      </c>
      <c r="I123" s="91" t="s">
        <v>222</v>
      </c>
      <c r="J123" s="91" t="s">
        <v>84</v>
      </c>
    </row>
    <row r="124" spans="1:10" ht="12.75" customHeight="1">
      <c r="A124" s="91" t="s">
        <v>130</v>
      </c>
      <c r="B124" s="91" t="s">
        <v>137</v>
      </c>
      <c r="C124" s="91" t="s">
        <v>138</v>
      </c>
      <c r="D124" s="91" t="s">
        <v>101</v>
      </c>
      <c r="E124" s="93">
        <v>39993</v>
      </c>
      <c r="F124" s="93">
        <v>39994</v>
      </c>
      <c r="G124" s="91">
        <v>1</v>
      </c>
      <c r="H124" s="91" t="s">
        <v>100</v>
      </c>
      <c r="I124" s="91" t="s">
        <v>222</v>
      </c>
      <c r="J124" s="91" t="s">
        <v>84</v>
      </c>
    </row>
    <row r="125" spans="1:10" ht="12.75" customHeight="1">
      <c r="A125" s="91" t="s">
        <v>130</v>
      </c>
      <c r="B125" s="91" t="s">
        <v>137</v>
      </c>
      <c r="C125" s="91" t="s">
        <v>138</v>
      </c>
      <c r="D125" s="91" t="s">
        <v>101</v>
      </c>
      <c r="E125" s="93">
        <v>39995</v>
      </c>
      <c r="F125" s="93">
        <v>39999</v>
      </c>
      <c r="G125" s="91">
        <v>4</v>
      </c>
      <c r="H125" s="91" t="s">
        <v>100</v>
      </c>
      <c r="I125" s="91" t="s">
        <v>222</v>
      </c>
      <c r="J125" s="91" t="s">
        <v>84</v>
      </c>
    </row>
    <row r="126" spans="1:10" ht="12.75" customHeight="1">
      <c r="A126" s="91" t="s">
        <v>130</v>
      </c>
      <c r="B126" s="91" t="s">
        <v>137</v>
      </c>
      <c r="C126" s="91" t="s">
        <v>138</v>
      </c>
      <c r="D126" s="91" t="s">
        <v>101</v>
      </c>
      <c r="E126" s="93">
        <v>40002</v>
      </c>
      <c r="F126" s="93">
        <v>40003</v>
      </c>
      <c r="G126" s="91">
        <v>1</v>
      </c>
      <c r="H126" s="91" t="s">
        <v>100</v>
      </c>
      <c r="I126" s="91" t="s">
        <v>222</v>
      </c>
      <c r="J126" s="91" t="s">
        <v>84</v>
      </c>
    </row>
    <row r="127" spans="1:10" ht="12.75" customHeight="1">
      <c r="A127" s="91" t="s">
        <v>130</v>
      </c>
      <c r="B127" s="91" t="s">
        <v>137</v>
      </c>
      <c r="C127" s="91" t="s">
        <v>138</v>
      </c>
      <c r="D127" s="91" t="s">
        <v>101</v>
      </c>
      <c r="E127" s="93">
        <v>40004</v>
      </c>
      <c r="F127" s="93">
        <v>40005</v>
      </c>
      <c r="G127" s="91">
        <v>1</v>
      </c>
      <c r="H127" s="91" t="s">
        <v>100</v>
      </c>
      <c r="I127" s="91" t="s">
        <v>222</v>
      </c>
      <c r="J127" s="91" t="s">
        <v>84</v>
      </c>
    </row>
    <row r="128" spans="1:10" ht="12.75" customHeight="1">
      <c r="A128" s="91" t="s">
        <v>130</v>
      </c>
      <c r="B128" s="91" t="s">
        <v>137</v>
      </c>
      <c r="C128" s="91" t="s">
        <v>138</v>
      </c>
      <c r="D128" s="91" t="s">
        <v>101</v>
      </c>
      <c r="E128" s="93">
        <v>40006</v>
      </c>
      <c r="F128" s="93">
        <v>40010</v>
      </c>
      <c r="G128" s="91">
        <v>4</v>
      </c>
      <c r="H128" s="91" t="s">
        <v>100</v>
      </c>
      <c r="I128" s="91" t="s">
        <v>222</v>
      </c>
      <c r="J128" s="91" t="s">
        <v>84</v>
      </c>
    </row>
    <row r="129" spans="1:10" ht="12.75" customHeight="1">
      <c r="A129" s="91" t="s">
        <v>130</v>
      </c>
      <c r="B129" s="91" t="s">
        <v>137</v>
      </c>
      <c r="C129" s="91" t="s">
        <v>138</v>
      </c>
      <c r="D129" s="91" t="s">
        <v>101</v>
      </c>
      <c r="E129" s="93">
        <v>40011</v>
      </c>
      <c r="F129" s="93">
        <v>40014</v>
      </c>
      <c r="G129" s="91">
        <v>3</v>
      </c>
      <c r="H129" s="91" t="s">
        <v>100</v>
      </c>
      <c r="I129" s="91" t="s">
        <v>222</v>
      </c>
      <c r="J129" s="91" t="s">
        <v>84</v>
      </c>
    </row>
    <row r="130" spans="1:10" ht="12.75" customHeight="1">
      <c r="A130" s="91" t="s">
        <v>130</v>
      </c>
      <c r="B130" s="91" t="s">
        <v>137</v>
      </c>
      <c r="C130" s="91" t="s">
        <v>138</v>
      </c>
      <c r="D130" s="91" t="s">
        <v>101</v>
      </c>
      <c r="E130" s="93">
        <v>40017</v>
      </c>
      <c r="F130" s="93">
        <v>40020</v>
      </c>
      <c r="G130" s="91">
        <v>3</v>
      </c>
      <c r="H130" s="91" t="s">
        <v>100</v>
      </c>
      <c r="I130" s="91" t="s">
        <v>222</v>
      </c>
      <c r="J130" s="91" t="s">
        <v>84</v>
      </c>
    </row>
    <row r="131" spans="1:10" ht="12.75" customHeight="1">
      <c r="A131" s="91" t="s">
        <v>130</v>
      </c>
      <c r="B131" s="91" t="s">
        <v>137</v>
      </c>
      <c r="C131" s="91" t="s">
        <v>138</v>
      </c>
      <c r="D131" s="91" t="s">
        <v>101</v>
      </c>
      <c r="E131" s="93">
        <v>40021</v>
      </c>
      <c r="F131" s="93">
        <v>40023</v>
      </c>
      <c r="G131" s="91">
        <v>2</v>
      </c>
      <c r="H131" s="91" t="s">
        <v>100</v>
      </c>
      <c r="I131" s="91" t="s">
        <v>222</v>
      </c>
      <c r="J131" s="91" t="s">
        <v>84</v>
      </c>
    </row>
    <row r="132" spans="1:10" ht="12.75" customHeight="1">
      <c r="A132" s="91" t="s">
        <v>130</v>
      </c>
      <c r="B132" s="91" t="s">
        <v>137</v>
      </c>
      <c r="C132" s="91" t="s">
        <v>138</v>
      </c>
      <c r="D132" s="91" t="s">
        <v>101</v>
      </c>
      <c r="E132" s="93">
        <v>40026</v>
      </c>
      <c r="F132" s="93">
        <v>40027</v>
      </c>
      <c r="G132" s="91">
        <v>1</v>
      </c>
      <c r="H132" s="91" t="s">
        <v>100</v>
      </c>
      <c r="I132" s="91" t="s">
        <v>222</v>
      </c>
      <c r="J132" s="91" t="s">
        <v>84</v>
      </c>
    </row>
    <row r="133" spans="1:10" ht="12.75" customHeight="1">
      <c r="A133" s="91" t="s">
        <v>130</v>
      </c>
      <c r="B133" s="91" t="s">
        <v>137</v>
      </c>
      <c r="C133" s="91" t="s">
        <v>138</v>
      </c>
      <c r="D133" s="91" t="s">
        <v>101</v>
      </c>
      <c r="E133" s="93">
        <v>40035</v>
      </c>
      <c r="F133" s="93">
        <v>40036</v>
      </c>
      <c r="G133" s="91">
        <v>1</v>
      </c>
      <c r="H133" s="91" t="s">
        <v>100</v>
      </c>
      <c r="I133" s="91" t="s">
        <v>222</v>
      </c>
      <c r="J133" s="91" t="s">
        <v>84</v>
      </c>
    </row>
    <row r="134" spans="1:10" ht="12.75" customHeight="1">
      <c r="A134" s="91" t="s">
        <v>130</v>
      </c>
      <c r="B134" s="91" t="s">
        <v>137</v>
      </c>
      <c r="C134" s="91" t="s">
        <v>138</v>
      </c>
      <c r="D134" s="91" t="s">
        <v>101</v>
      </c>
      <c r="E134" s="93">
        <v>40038</v>
      </c>
      <c r="F134" s="93">
        <v>40039</v>
      </c>
      <c r="G134" s="91">
        <v>1</v>
      </c>
      <c r="H134" s="91" t="s">
        <v>100</v>
      </c>
      <c r="I134" s="91" t="s">
        <v>222</v>
      </c>
      <c r="J134" s="91" t="s">
        <v>84</v>
      </c>
    </row>
    <row r="135" spans="1:10" ht="12.75" customHeight="1">
      <c r="A135" s="91" t="s">
        <v>130</v>
      </c>
      <c r="B135" s="91" t="s">
        <v>137</v>
      </c>
      <c r="C135" s="91" t="s">
        <v>138</v>
      </c>
      <c r="D135" s="91" t="s">
        <v>101</v>
      </c>
      <c r="E135" s="93">
        <v>40044</v>
      </c>
      <c r="F135" s="93">
        <v>40045</v>
      </c>
      <c r="G135" s="91">
        <v>1</v>
      </c>
      <c r="H135" s="91" t="s">
        <v>100</v>
      </c>
      <c r="I135" s="91" t="s">
        <v>222</v>
      </c>
      <c r="J135" s="91" t="s">
        <v>84</v>
      </c>
    </row>
    <row r="136" spans="1:10" ht="12.75" customHeight="1">
      <c r="A136" s="91" t="s">
        <v>130</v>
      </c>
      <c r="B136" s="91" t="s">
        <v>137</v>
      </c>
      <c r="C136" s="91" t="s">
        <v>138</v>
      </c>
      <c r="D136" s="91" t="s">
        <v>101</v>
      </c>
      <c r="E136" s="93">
        <v>40047</v>
      </c>
      <c r="F136" s="93">
        <v>40049</v>
      </c>
      <c r="G136" s="91">
        <v>2</v>
      </c>
      <c r="H136" s="91" t="s">
        <v>100</v>
      </c>
      <c r="I136" s="91" t="s">
        <v>222</v>
      </c>
      <c r="J136" s="91" t="s">
        <v>84</v>
      </c>
    </row>
    <row r="137" spans="1:10" ht="12.75" customHeight="1">
      <c r="A137" s="91" t="s">
        <v>130</v>
      </c>
      <c r="B137" s="91" t="s">
        <v>137</v>
      </c>
      <c r="C137" s="91" t="s">
        <v>138</v>
      </c>
      <c r="D137" s="91" t="s">
        <v>101</v>
      </c>
      <c r="E137" s="93">
        <v>40052</v>
      </c>
      <c r="F137" s="93">
        <v>40053</v>
      </c>
      <c r="G137" s="91">
        <v>1</v>
      </c>
      <c r="H137" s="91" t="s">
        <v>100</v>
      </c>
      <c r="I137" s="91" t="s">
        <v>222</v>
      </c>
      <c r="J137" s="91" t="s">
        <v>84</v>
      </c>
    </row>
    <row r="138" spans="1:10" ht="12.75" customHeight="1">
      <c r="A138" s="91" t="s">
        <v>130</v>
      </c>
      <c r="B138" s="91" t="s">
        <v>137</v>
      </c>
      <c r="C138" s="91" t="s">
        <v>138</v>
      </c>
      <c r="D138" s="91" t="s">
        <v>101</v>
      </c>
      <c r="E138" s="93">
        <v>40055</v>
      </c>
      <c r="F138" s="93">
        <v>40057</v>
      </c>
      <c r="G138" s="91">
        <v>2</v>
      </c>
      <c r="H138" s="91" t="s">
        <v>100</v>
      </c>
      <c r="I138" s="91" t="s">
        <v>222</v>
      </c>
      <c r="J138" s="91" t="s">
        <v>84</v>
      </c>
    </row>
    <row r="139" spans="1:10" ht="12.75" customHeight="1">
      <c r="A139" s="91" t="s">
        <v>130</v>
      </c>
      <c r="B139" s="91" t="s">
        <v>137</v>
      </c>
      <c r="C139" s="91" t="s">
        <v>138</v>
      </c>
      <c r="D139" s="91" t="s">
        <v>101</v>
      </c>
      <c r="E139" s="93">
        <v>40064</v>
      </c>
      <c r="F139" s="93">
        <v>40066</v>
      </c>
      <c r="G139" s="91">
        <v>2</v>
      </c>
      <c r="H139" s="91" t="s">
        <v>100</v>
      </c>
      <c r="I139" s="91" t="s">
        <v>222</v>
      </c>
      <c r="J139" s="91" t="s">
        <v>84</v>
      </c>
    </row>
    <row r="140" spans="1:10" ht="12.75" customHeight="1">
      <c r="A140" s="92" t="s">
        <v>130</v>
      </c>
      <c r="B140" s="92" t="s">
        <v>251</v>
      </c>
      <c r="C140" s="92" t="s">
        <v>252</v>
      </c>
      <c r="D140" s="92" t="s">
        <v>101</v>
      </c>
      <c r="E140" s="94">
        <v>40001</v>
      </c>
      <c r="F140" s="94">
        <v>40011</v>
      </c>
      <c r="G140" s="92">
        <v>10</v>
      </c>
      <c r="H140" s="92" t="s">
        <v>100</v>
      </c>
      <c r="I140" s="92" t="s">
        <v>222</v>
      </c>
      <c r="J140" s="92" t="s">
        <v>84</v>
      </c>
    </row>
    <row r="141" spans="1:10" ht="12.75" customHeight="1">
      <c r="A141" s="31"/>
      <c r="B141" s="56">
        <f>SUM(IF(FREQUENCY(MATCH(B24:B140,B24:B140,0),MATCH(B24:B140,B24:B140,0))&gt;0,1))</f>
        <v>18</v>
      </c>
      <c r="C141" s="32"/>
      <c r="D141" s="32">
        <f>COUNTA(D24:D140)</f>
        <v>117</v>
      </c>
      <c r="E141" s="32"/>
      <c r="F141" s="32"/>
      <c r="G141" s="32">
        <f>SUM(G24:G140)</f>
        <v>505</v>
      </c>
      <c r="H141" s="31"/>
      <c r="I141" s="31"/>
      <c r="J141" s="45"/>
    </row>
    <row r="142" spans="1:10" ht="12.7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45"/>
    </row>
    <row r="143" spans="1:10" ht="12.75" customHeight="1">
      <c r="A143" s="91" t="s">
        <v>139</v>
      </c>
      <c r="B143" s="91" t="s">
        <v>142</v>
      </c>
      <c r="C143" s="91" t="s">
        <v>143</v>
      </c>
      <c r="D143" s="91" t="s">
        <v>101</v>
      </c>
      <c r="E143" s="93">
        <v>39962</v>
      </c>
      <c r="F143" s="93">
        <v>39966</v>
      </c>
      <c r="G143" s="91">
        <v>4</v>
      </c>
      <c r="H143" s="91" t="s">
        <v>100</v>
      </c>
      <c r="I143" s="91" t="s">
        <v>222</v>
      </c>
      <c r="J143" s="91" t="s">
        <v>84</v>
      </c>
    </row>
    <row r="144" spans="1:10" ht="12.75" customHeight="1">
      <c r="A144" s="91" t="s">
        <v>139</v>
      </c>
      <c r="B144" s="91" t="s">
        <v>142</v>
      </c>
      <c r="C144" s="91" t="s">
        <v>143</v>
      </c>
      <c r="D144" s="91" t="s">
        <v>101</v>
      </c>
      <c r="E144" s="93">
        <v>39975</v>
      </c>
      <c r="F144" s="93">
        <v>39980</v>
      </c>
      <c r="G144" s="91">
        <v>5</v>
      </c>
      <c r="H144" s="91" t="s">
        <v>100</v>
      </c>
      <c r="I144" s="91" t="s">
        <v>222</v>
      </c>
      <c r="J144" s="91" t="s">
        <v>84</v>
      </c>
    </row>
    <row r="145" spans="1:10" ht="12.75" customHeight="1">
      <c r="A145" s="91" t="s">
        <v>139</v>
      </c>
      <c r="B145" s="91" t="s">
        <v>142</v>
      </c>
      <c r="C145" s="91" t="s">
        <v>143</v>
      </c>
      <c r="D145" s="91" t="s">
        <v>101</v>
      </c>
      <c r="E145" s="93">
        <v>40018</v>
      </c>
      <c r="F145" s="93">
        <v>40022</v>
      </c>
      <c r="G145" s="91">
        <v>4</v>
      </c>
      <c r="H145" s="91" t="s">
        <v>100</v>
      </c>
      <c r="I145" s="91" t="s">
        <v>222</v>
      </c>
      <c r="J145" s="91" t="s">
        <v>84</v>
      </c>
    </row>
    <row r="146" spans="1:10" ht="12.75" customHeight="1">
      <c r="A146" s="91" t="s">
        <v>139</v>
      </c>
      <c r="B146" s="91" t="s">
        <v>144</v>
      </c>
      <c r="C146" s="91" t="s">
        <v>145</v>
      </c>
      <c r="D146" s="91" t="s">
        <v>101</v>
      </c>
      <c r="E146" s="93">
        <v>39960</v>
      </c>
      <c r="F146" s="93">
        <v>39962</v>
      </c>
      <c r="G146" s="91">
        <v>2</v>
      </c>
      <c r="H146" s="91" t="s">
        <v>100</v>
      </c>
      <c r="I146" s="91" t="s">
        <v>222</v>
      </c>
      <c r="J146" s="91" t="s">
        <v>84</v>
      </c>
    </row>
    <row r="147" spans="1:10" ht="12.75" customHeight="1">
      <c r="A147" s="91" t="s">
        <v>139</v>
      </c>
      <c r="B147" s="91" t="s">
        <v>144</v>
      </c>
      <c r="C147" s="91" t="s">
        <v>145</v>
      </c>
      <c r="D147" s="91" t="s">
        <v>101</v>
      </c>
      <c r="E147" s="93">
        <v>39975</v>
      </c>
      <c r="F147" s="93">
        <v>39980</v>
      </c>
      <c r="G147" s="91">
        <v>5</v>
      </c>
      <c r="H147" s="91" t="s">
        <v>100</v>
      </c>
      <c r="I147" s="91" t="s">
        <v>222</v>
      </c>
      <c r="J147" s="91" t="s">
        <v>84</v>
      </c>
    </row>
    <row r="148" spans="1:10" ht="12.75" customHeight="1">
      <c r="A148" s="91" t="s">
        <v>139</v>
      </c>
      <c r="B148" s="91" t="s">
        <v>144</v>
      </c>
      <c r="C148" s="91" t="s">
        <v>145</v>
      </c>
      <c r="D148" s="91" t="s">
        <v>101</v>
      </c>
      <c r="E148" s="93">
        <v>40018</v>
      </c>
      <c r="F148" s="93">
        <v>40022</v>
      </c>
      <c r="G148" s="91">
        <v>4</v>
      </c>
      <c r="H148" s="91" t="s">
        <v>100</v>
      </c>
      <c r="I148" s="91" t="s">
        <v>222</v>
      </c>
      <c r="J148" s="91" t="s">
        <v>84</v>
      </c>
    </row>
    <row r="149" spans="1:10" ht="12.75" customHeight="1">
      <c r="A149" s="91" t="s">
        <v>139</v>
      </c>
      <c r="B149" s="91" t="s">
        <v>144</v>
      </c>
      <c r="C149" s="91" t="s">
        <v>145</v>
      </c>
      <c r="D149" s="91" t="s">
        <v>101</v>
      </c>
      <c r="E149" s="93">
        <v>40029</v>
      </c>
      <c r="F149" s="93">
        <v>40037</v>
      </c>
      <c r="G149" s="91">
        <v>8</v>
      </c>
      <c r="H149" s="91" t="s">
        <v>100</v>
      </c>
      <c r="I149" s="91" t="s">
        <v>222</v>
      </c>
      <c r="J149" s="91" t="s">
        <v>84</v>
      </c>
    </row>
    <row r="150" spans="1:10" ht="12.75" customHeight="1">
      <c r="A150" s="91" t="s">
        <v>139</v>
      </c>
      <c r="B150" s="91" t="s">
        <v>144</v>
      </c>
      <c r="C150" s="91" t="s">
        <v>145</v>
      </c>
      <c r="D150" s="91" t="s">
        <v>101</v>
      </c>
      <c r="E150" s="93">
        <v>40039</v>
      </c>
      <c r="F150" s="93">
        <v>40053</v>
      </c>
      <c r="G150" s="91">
        <v>14</v>
      </c>
      <c r="H150" s="91" t="s">
        <v>100</v>
      </c>
      <c r="I150" s="91" t="s">
        <v>222</v>
      </c>
      <c r="J150" s="91" t="s">
        <v>84</v>
      </c>
    </row>
    <row r="151" spans="1:10" ht="12.75" customHeight="1">
      <c r="A151" s="91" t="s">
        <v>139</v>
      </c>
      <c r="B151" s="91" t="s">
        <v>144</v>
      </c>
      <c r="C151" s="91" t="s">
        <v>145</v>
      </c>
      <c r="D151" s="91" t="s">
        <v>101</v>
      </c>
      <c r="E151" s="93">
        <v>40057</v>
      </c>
      <c r="F151" s="93">
        <v>40060</v>
      </c>
      <c r="G151" s="91">
        <v>3</v>
      </c>
      <c r="H151" s="91" t="s">
        <v>100</v>
      </c>
      <c r="I151" s="91" t="s">
        <v>222</v>
      </c>
      <c r="J151" s="91" t="s">
        <v>84</v>
      </c>
    </row>
    <row r="152" spans="1:10" ht="12.75" customHeight="1">
      <c r="A152" s="91" t="s">
        <v>139</v>
      </c>
      <c r="B152" s="91" t="s">
        <v>146</v>
      </c>
      <c r="C152" s="91" t="s">
        <v>147</v>
      </c>
      <c r="D152" s="91" t="s">
        <v>101</v>
      </c>
      <c r="E152" s="93">
        <v>39980</v>
      </c>
      <c r="F152" s="93">
        <v>39981</v>
      </c>
      <c r="G152" s="91">
        <v>1</v>
      </c>
      <c r="H152" s="91" t="s">
        <v>100</v>
      </c>
      <c r="I152" s="91" t="s">
        <v>222</v>
      </c>
      <c r="J152" s="91" t="s">
        <v>84</v>
      </c>
    </row>
    <row r="153" spans="1:10" ht="12.75" customHeight="1">
      <c r="A153" s="91" t="s">
        <v>139</v>
      </c>
      <c r="B153" s="91" t="s">
        <v>146</v>
      </c>
      <c r="C153" s="91" t="s">
        <v>147</v>
      </c>
      <c r="D153" s="91" t="s">
        <v>101</v>
      </c>
      <c r="E153" s="93">
        <v>39987</v>
      </c>
      <c r="F153" s="93">
        <v>39988</v>
      </c>
      <c r="G153" s="91">
        <v>1</v>
      </c>
      <c r="H153" s="91" t="s">
        <v>100</v>
      </c>
      <c r="I153" s="91" t="s">
        <v>222</v>
      </c>
      <c r="J153" s="91" t="s">
        <v>84</v>
      </c>
    </row>
    <row r="154" spans="1:10" ht="12.75" customHeight="1">
      <c r="A154" s="91" t="s">
        <v>139</v>
      </c>
      <c r="B154" s="91" t="s">
        <v>146</v>
      </c>
      <c r="C154" s="91" t="s">
        <v>147</v>
      </c>
      <c r="D154" s="91" t="s">
        <v>101</v>
      </c>
      <c r="E154" s="93">
        <v>40031</v>
      </c>
      <c r="F154" s="93">
        <v>40032</v>
      </c>
      <c r="G154" s="91">
        <v>1</v>
      </c>
      <c r="H154" s="91" t="s">
        <v>100</v>
      </c>
      <c r="I154" s="91" t="s">
        <v>222</v>
      </c>
      <c r="J154" s="91" t="s">
        <v>84</v>
      </c>
    </row>
    <row r="155" spans="1:10" ht="12.75" customHeight="1">
      <c r="A155" s="91" t="s">
        <v>139</v>
      </c>
      <c r="B155" s="91" t="s">
        <v>146</v>
      </c>
      <c r="C155" s="91" t="s">
        <v>147</v>
      </c>
      <c r="D155" s="91" t="s">
        <v>101</v>
      </c>
      <c r="E155" s="93">
        <v>40053</v>
      </c>
      <c r="F155" s="93">
        <v>40058</v>
      </c>
      <c r="G155" s="91">
        <v>5</v>
      </c>
      <c r="H155" s="91" t="s">
        <v>100</v>
      </c>
      <c r="I155" s="91" t="s">
        <v>222</v>
      </c>
      <c r="J155" s="91" t="s">
        <v>84</v>
      </c>
    </row>
    <row r="156" spans="1:10" ht="12.75" customHeight="1">
      <c r="A156" s="91" t="s">
        <v>139</v>
      </c>
      <c r="B156" s="91" t="s">
        <v>148</v>
      </c>
      <c r="C156" s="91" t="s">
        <v>149</v>
      </c>
      <c r="D156" s="91" t="s">
        <v>101</v>
      </c>
      <c r="E156" s="93">
        <v>39967</v>
      </c>
      <c r="F156" s="93">
        <v>39969</v>
      </c>
      <c r="G156" s="91">
        <v>2</v>
      </c>
      <c r="H156" s="91" t="s">
        <v>100</v>
      </c>
      <c r="I156" s="91" t="s">
        <v>222</v>
      </c>
      <c r="J156" s="91" t="s">
        <v>84</v>
      </c>
    </row>
    <row r="157" spans="1:10" ht="12.75" customHeight="1">
      <c r="A157" s="91" t="s">
        <v>139</v>
      </c>
      <c r="B157" s="91" t="s">
        <v>148</v>
      </c>
      <c r="C157" s="91" t="s">
        <v>149</v>
      </c>
      <c r="D157" s="91" t="s">
        <v>101</v>
      </c>
      <c r="E157" s="93">
        <v>39973</v>
      </c>
      <c r="F157" s="93">
        <v>39974</v>
      </c>
      <c r="G157" s="91">
        <v>1</v>
      </c>
      <c r="H157" s="91" t="s">
        <v>100</v>
      </c>
      <c r="I157" s="91" t="s">
        <v>222</v>
      </c>
      <c r="J157" s="91" t="s">
        <v>84</v>
      </c>
    </row>
    <row r="158" spans="1:10" ht="12.75" customHeight="1">
      <c r="A158" s="91" t="s">
        <v>139</v>
      </c>
      <c r="B158" s="91" t="s">
        <v>148</v>
      </c>
      <c r="C158" s="91" t="s">
        <v>149</v>
      </c>
      <c r="D158" s="91" t="s">
        <v>101</v>
      </c>
      <c r="E158" s="93">
        <v>40008</v>
      </c>
      <c r="F158" s="93">
        <v>40009</v>
      </c>
      <c r="G158" s="91">
        <v>1</v>
      </c>
      <c r="H158" s="91" t="s">
        <v>100</v>
      </c>
      <c r="I158" s="91" t="s">
        <v>222</v>
      </c>
      <c r="J158" s="91" t="s">
        <v>84</v>
      </c>
    </row>
    <row r="159" spans="1:10" ht="12.75" customHeight="1">
      <c r="A159" s="91" t="s">
        <v>139</v>
      </c>
      <c r="B159" s="91" t="s">
        <v>148</v>
      </c>
      <c r="C159" s="91" t="s">
        <v>149</v>
      </c>
      <c r="D159" s="91" t="s">
        <v>101</v>
      </c>
      <c r="E159" s="93">
        <v>40018</v>
      </c>
      <c r="F159" s="93">
        <v>40022</v>
      </c>
      <c r="G159" s="91">
        <v>4</v>
      </c>
      <c r="H159" s="91" t="s">
        <v>100</v>
      </c>
      <c r="I159" s="91" t="s">
        <v>222</v>
      </c>
      <c r="J159" s="91" t="s">
        <v>84</v>
      </c>
    </row>
    <row r="160" spans="1:10" ht="12.75" customHeight="1">
      <c r="A160" s="91" t="s">
        <v>139</v>
      </c>
      <c r="B160" s="91" t="s">
        <v>148</v>
      </c>
      <c r="C160" s="91" t="s">
        <v>149</v>
      </c>
      <c r="D160" s="91" t="s">
        <v>101</v>
      </c>
      <c r="E160" s="93">
        <v>40031</v>
      </c>
      <c r="F160" s="93">
        <v>40032</v>
      </c>
      <c r="G160" s="91">
        <v>1</v>
      </c>
      <c r="H160" s="91" t="s">
        <v>100</v>
      </c>
      <c r="I160" s="91" t="s">
        <v>222</v>
      </c>
      <c r="J160" s="91" t="s">
        <v>84</v>
      </c>
    </row>
    <row r="161" spans="1:10" ht="12.75" customHeight="1">
      <c r="A161" s="91" t="s">
        <v>139</v>
      </c>
      <c r="B161" s="91" t="s">
        <v>152</v>
      </c>
      <c r="C161" s="91" t="s">
        <v>153</v>
      </c>
      <c r="D161" s="91" t="s">
        <v>101</v>
      </c>
      <c r="E161" s="93">
        <v>39960</v>
      </c>
      <c r="F161" s="93">
        <v>39966</v>
      </c>
      <c r="G161" s="91">
        <v>6</v>
      </c>
      <c r="H161" s="91" t="s">
        <v>100</v>
      </c>
      <c r="I161" s="91" t="s">
        <v>222</v>
      </c>
      <c r="J161" s="91" t="s">
        <v>84</v>
      </c>
    </row>
    <row r="162" spans="1:10" ht="12.75" customHeight="1">
      <c r="A162" s="91" t="s">
        <v>139</v>
      </c>
      <c r="B162" s="91" t="s">
        <v>152</v>
      </c>
      <c r="C162" s="91" t="s">
        <v>153</v>
      </c>
      <c r="D162" s="91" t="s">
        <v>101</v>
      </c>
      <c r="E162" s="93">
        <v>39967</v>
      </c>
      <c r="F162" s="93">
        <v>39973</v>
      </c>
      <c r="G162" s="91">
        <v>6</v>
      </c>
      <c r="H162" s="91" t="s">
        <v>100</v>
      </c>
      <c r="I162" s="91" t="s">
        <v>222</v>
      </c>
      <c r="J162" s="91" t="s">
        <v>84</v>
      </c>
    </row>
    <row r="163" spans="1:10" ht="12.75" customHeight="1">
      <c r="A163" s="91" t="s">
        <v>139</v>
      </c>
      <c r="B163" s="91" t="s">
        <v>152</v>
      </c>
      <c r="C163" s="91" t="s">
        <v>153</v>
      </c>
      <c r="D163" s="91" t="s">
        <v>101</v>
      </c>
      <c r="E163" s="93">
        <v>39974</v>
      </c>
      <c r="F163" s="93">
        <v>39987</v>
      </c>
      <c r="G163" s="91">
        <v>13</v>
      </c>
      <c r="H163" s="91" t="s">
        <v>100</v>
      </c>
      <c r="I163" s="91" t="s">
        <v>222</v>
      </c>
      <c r="J163" s="91" t="s">
        <v>84</v>
      </c>
    </row>
    <row r="164" spans="1:10" ht="12.75" customHeight="1">
      <c r="A164" s="91" t="s">
        <v>139</v>
      </c>
      <c r="B164" s="91" t="s">
        <v>152</v>
      </c>
      <c r="C164" s="91" t="s">
        <v>153</v>
      </c>
      <c r="D164" s="91" t="s">
        <v>101</v>
      </c>
      <c r="E164" s="93">
        <v>39994</v>
      </c>
      <c r="F164" s="93">
        <v>39995</v>
      </c>
      <c r="G164" s="91">
        <v>1</v>
      </c>
      <c r="H164" s="91" t="s">
        <v>100</v>
      </c>
      <c r="I164" s="91" t="s">
        <v>222</v>
      </c>
      <c r="J164" s="91" t="s">
        <v>84</v>
      </c>
    </row>
    <row r="165" spans="1:10" ht="12.75" customHeight="1">
      <c r="A165" s="91" t="s">
        <v>139</v>
      </c>
      <c r="B165" s="91" t="s">
        <v>152</v>
      </c>
      <c r="C165" s="91" t="s">
        <v>153</v>
      </c>
      <c r="D165" s="91" t="s">
        <v>101</v>
      </c>
      <c r="E165" s="93">
        <v>39996</v>
      </c>
      <c r="F165" s="93">
        <v>40001</v>
      </c>
      <c r="G165" s="91">
        <v>5</v>
      </c>
      <c r="H165" s="91" t="s">
        <v>100</v>
      </c>
      <c r="I165" s="91" t="s">
        <v>222</v>
      </c>
      <c r="J165" s="91" t="s">
        <v>84</v>
      </c>
    </row>
    <row r="166" spans="1:10" ht="12.75" customHeight="1">
      <c r="A166" s="91" t="s">
        <v>139</v>
      </c>
      <c r="B166" s="91" t="s">
        <v>152</v>
      </c>
      <c r="C166" s="91" t="s">
        <v>153</v>
      </c>
      <c r="D166" s="91" t="s">
        <v>101</v>
      </c>
      <c r="E166" s="93">
        <v>40002</v>
      </c>
      <c r="F166" s="93">
        <v>40004</v>
      </c>
      <c r="G166" s="91">
        <v>2</v>
      </c>
      <c r="H166" s="91" t="s">
        <v>100</v>
      </c>
      <c r="I166" s="91" t="s">
        <v>222</v>
      </c>
      <c r="J166" s="91" t="s">
        <v>84</v>
      </c>
    </row>
    <row r="167" spans="1:10" ht="12.75" customHeight="1">
      <c r="A167" s="91" t="s">
        <v>139</v>
      </c>
      <c r="B167" s="91" t="s">
        <v>152</v>
      </c>
      <c r="C167" s="91" t="s">
        <v>153</v>
      </c>
      <c r="D167" s="91" t="s">
        <v>101</v>
      </c>
      <c r="E167" s="93">
        <v>40018</v>
      </c>
      <c r="F167" s="93">
        <v>40022</v>
      </c>
      <c r="G167" s="91">
        <v>4</v>
      </c>
      <c r="H167" s="91" t="s">
        <v>100</v>
      </c>
      <c r="I167" s="91" t="s">
        <v>222</v>
      </c>
      <c r="J167" s="91" t="s">
        <v>84</v>
      </c>
    </row>
    <row r="168" spans="1:10" ht="12.75" customHeight="1">
      <c r="A168" s="91" t="s">
        <v>139</v>
      </c>
      <c r="B168" s="91" t="s">
        <v>152</v>
      </c>
      <c r="C168" s="91" t="s">
        <v>153</v>
      </c>
      <c r="D168" s="91" t="s">
        <v>101</v>
      </c>
      <c r="E168" s="93">
        <v>40046</v>
      </c>
      <c r="F168" s="93">
        <v>40051</v>
      </c>
      <c r="G168" s="91">
        <v>5</v>
      </c>
      <c r="H168" s="91" t="s">
        <v>100</v>
      </c>
      <c r="I168" s="91" t="s">
        <v>222</v>
      </c>
      <c r="J168" s="91" t="s">
        <v>84</v>
      </c>
    </row>
    <row r="169" spans="1:10" ht="12.75" customHeight="1">
      <c r="A169" s="91" t="s">
        <v>139</v>
      </c>
      <c r="B169" s="91" t="s">
        <v>154</v>
      </c>
      <c r="C169" s="91" t="s">
        <v>155</v>
      </c>
      <c r="D169" s="91" t="s">
        <v>101</v>
      </c>
      <c r="E169" s="93">
        <v>39966</v>
      </c>
      <c r="F169" s="93">
        <v>39975</v>
      </c>
      <c r="G169" s="91">
        <v>9</v>
      </c>
      <c r="H169" s="91" t="s">
        <v>100</v>
      </c>
      <c r="I169" s="91" t="s">
        <v>222</v>
      </c>
      <c r="J169" s="91" t="s">
        <v>84</v>
      </c>
    </row>
    <row r="170" spans="1:10" ht="12.75" customHeight="1">
      <c r="A170" s="91" t="s">
        <v>139</v>
      </c>
      <c r="B170" s="91" t="s">
        <v>154</v>
      </c>
      <c r="C170" s="91" t="s">
        <v>155</v>
      </c>
      <c r="D170" s="91" t="s">
        <v>101</v>
      </c>
      <c r="E170" s="93">
        <v>39983</v>
      </c>
      <c r="F170" s="93">
        <v>39988</v>
      </c>
      <c r="G170" s="91">
        <v>5</v>
      </c>
      <c r="H170" s="91" t="s">
        <v>100</v>
      </c>
      <c r="I170" s="91" t="s">
        <v>222</v>
      </c>
      <c r="J170" s="91" t="s">
        <v>84</v>
      </c>
    </row>
    <row r="171" spans="1:10" ht="12.75" customHeight="1">
      <c r="A171" s="91" t="s">
        <v>139</v>
      </c>
      <c r="B171" s="91" t="s">
        <v>154</v>
      </c>
      <c r="C171" s="91" t="s">
        <v>155</v>
      </c>
      <c r="D171" s="91" t="s">
        <v>101</v>
      </c>
      <c r="E171" s="93">
        <v>39994</v>
      </c>
      <c r="F171" s="93">
        <v>39995</v>
      </c>
      <c r="G171" s="91">
        <v>1</v>
      </c>
      <c r="H171" s="91" t="s">
        <v>100</v>
      </c>
      <c r="I171" s="91" t="s">
        <v>222</v>
      </c>
      <c r="J171" s="91" t="s">
        <v>84</v>
      </c>
    </row>
    <row r="172" spans="1:10" ht="12.75" customHeight="1">
      <c r="A172" s="91" t="s">
        <v>139</v>
      </c>
      <c r="B172" s="91" t="s">
        <v>154</v>
      </c>
      <c r="C172" s="91" t="s">
        <v>155</v>
      </c>
      <c r="D172" s="91" t="s">
        <v>101</v>
      </c>
      <c r="E172" s="93">
        <v>40002</v>
      </c>
      <c r="F172" s="93">
        <v>40004</v>
      </c>
      <c r="G172" s="91">
        <v>2</v>
      </c>
      <c r="H172" s="91" t="s">
        <v>100</v>
      </c>
      <c r="I172" s="91" t="s">
        <v>222</v>
      </c>
      <c r="J172" s="91" t="s">
        <v>84</v>
      </c>
    </row>
    <row r="173" spans="1:10" ht="12.75" customHeight="1">
      <c r="A173" s="91" t="s">
        <v>139</v>
      </c>
      <c r="B173" s="91" t="s">
        <v>154</v>
      </c>
      <c r="C173" s="91" t="s">
        <v>155</v>
      </c>
      <c r="D173" s="91" t="s">
        <v>101</v>
      </c>
      <c r="E173" s="93">
        <v>40018</v>
      </c>
      <c r="F173" s="93">
        <v>40022</v>
      </c>
      <c r="G173" s="91">
        <v>4</v>
      </c>
      <c r="H173" s="91" t="s">
        <v>100</v>
      </c>
      <c r="I173" s="91" t="s">
        <v>222</v>
      </c>
      <c r="J173" s="91" t="s">
        <v>84</v>
      </c>
    </row>
    <row r="174" spans="1:10" ht="12.75" customHeight="1">
      <c r="A174" s="91" t="s">
        <v>139</v>
      </c>
      <c r="B174" s="91" t="s">
        <v>154</v>
      </c>
      <c r="C174" s="91" t="s">
        <v>155</v>
      </c>
      <c r="D174" s="91" t="s">
        <v>101</v>
      </c>
      <c r="E174" s="93">
        <v>40031</v>
      </c>
      <c r="F174" s="93">
        <v>40032</v>
      </c>
      <c r="G174" s="91">
        <v>1</v>
      </c>
      <c r="H174" s="91" t="s">
        <v>100</v>
      </c>
      <c r="I174" s="91" t="s">
        <v>222</v>
      </c>
      <c r="J174" s="91" t="s">
        <v>84</v>
      </c>
    </row>
    <row r="175" spans="1:10" ht="12.75" customHeight="1">
      <c r="A175" s="91" t="s">
        <v>139</v>
      </c>
      <c r="B175" s="91" t="s">
        <v>156</v>
      </c>
      <c r="C175" s="91" t="s">
        <v>157</v>
      </c>
      <c r="D175" s="91" t="s">
        <v>101</v>
      </c>
      <c r="E175" s="93">
        <v>39960</v>
      </c>
      <c r="F175" s="93">
        <v>39987</v>
      </c>
      <c r="G175" s="91">
        <v>27</v>
      </c>
      <c r="H175" s="91" t="s">
        <v>100</v>
      </c>
      <c r="I175" s="91" t="s">
        <v>222</v>
      </c>
      <c r="J175" s="91" t="s">
        <v>84</v>
      </c>
    </row>
    <row r="176" spans="1:10" ht="12.75" customHeight="1">
      <c r="A176" s="91" t="s">
        <v>139</v>
      </c>
      <c r="B176" s="91" t="s">
        <v>156</v>
      </c>
      <c r="C176" s="91" t="s">
        <v>157</v>
      </c>
      <c r="D176" s="91" t="s">
        <v>101</v>
      </c>
      <c r="E176" s="93">
        <v>39994</v>
      </c>
      <c r="F176" s="93">
        <v>39996</v>
      </c>
      <c r="G176" s="91">
        <v>2</v>
      </c>
      <c r="H176" s="91" t="s">
        <v>100</v>
      </c>
      <c r="I176" s="91" t="s">
        <v>222</v>
      </c>
      <c r="J176" s="91" t="s">
        <v>84</v>
      </c>
    </row>
    <row r="177" spans="1:10" ht="12.75" customHeight="1">
      <c r="A177" s="91" t="s">
        <v>139</v>
      </c>
      <c r="B177" s="91" t="s">
        <v>156</v>
      </c>
      <c r="C177" s="91" t="s">
        <v>157</v>
      </c>
      <c r="D177" s="91" t="s">
        <v>101</v>
      </c>
      <c r="E177" s="93">
        <v>40001</v>
      </c>
      <c r="F177" s="93">
        <v>40002</v>
      </c>
      <c r="G177" s="91">
        <v>1</v>
      </c>
      <c r="H177" s="91" t="s">
        <v>100</v>
      </c>
      <c r="I177" s="91" t="s">
        <v>222</v>
      </c>
      <c r="J177" s="91" t="s">
        <v>84</v>
      </c>
    </row>
    <row r="178" spans="1:10" ht="12.75" customHeight="1">
      <c r="A178" s="91" t="s">
        <v>139</v>
      </c>
      <c r="B178" s="91" t="s">
        <v>156</v>
      </c>
      <c r="C178" s="91" t="s">
        <v>157</v>
      </c>
      <c r="D178" s="91" t="s">
        <v>101</v>
      </c>
      <c r="E178" s="93">
        <v>40018</v>
      </c>
      <c r="F178" s="93">
        <v>40022</v>
      </c>
      <c r="G178" s="91">
        <v>4</v>
      </c>
      <c r="H178" s="91" t="s">
        <v>100</v>
      </c>
      <c r="I178" s="91" t="s">
        <v>222</v>
      </c>
      <c r="J178" s="91" t="s">
        <v>84</v>
      </c>
    </row>
    <row r="179" spans="1:10" ht="12.75" customHeight="1">
      <c r="A179" s="91" t="s">
        <v>139</v>
      </c>
      <c r="B179" s="91" t="s">
        <v>156</v>
      </c>
      <c r="C179" s="91" t="s">
        <v>157</v>
      </c>
      <c r="D179" s="91" t="s">
        <v>101</v>
      </c>
      <c r="E179" s="93">
        <v>40031</v>
      </c>
      <c r="F179" s="93">
        <v>40032</v>
      </c>
      <c r="G179" s="91">
        <v>1</v>
      </c>
      <c r="H179" s="91" t="s">
        <v>100</v>
      </c>
      <c r="I179" s="91" t="s">
        <v>222</v>
      </c>
      <c r="J179" s="91" t="s">
        <v>84</v>
      </c>
    </row>
    <row r="180" spans="1:10" ht="12.75" customHeight="1">
      <c r="A180" s="91" t="s">
        <v>139</v>
      </c>
      <c r="B180" s="91" t="s">
        <v>156</v>
      </c>
      <c r="C180" s="91" t="s">
        <v>157</v>
      </c>
      <c r="D180" s="91" t="s">
        <v>101</v>
      </c>
      <c r="E180" s="93">
        <v>40053</v>
      </c>
      <c r="F180" s="93">
        <v>40057</v>
      </c>
      <c r="G180" s="91">
        <v>4</v>
      </c>
      <c r="H180" s="91" t="s">
        <v>100</v>
      </c>
      <c r="I180" s="91" t="s">
        <v>222</v>
      </c>
      <c r="J180" s="91" t="s">
        <v>84</v>
      </c>
    </row>
    <row r="181" spans="1:10" ht="12.75" customHeight="1">
      <c r="A181" s="91" t="s">
        <v>139</v>
      </c>
      <c r="B181" s="91" t="s">
        <v>156</v>
      </c>
      <c r="C181" s="91" t="s">
        <v>157</v>
      </c>
      <c r="D181" s="91" t="s">
        <v>101</v>
      </c>
      <c r="E181" s="93">
        <v>40060</v>
      </c>
      <c r="F181" s="93">
        <v>40064</v>
      </c>
      <c r="G181" s="91">
        <v>4</v>
      </c>
      <c r="H181" s="91" t="s">
        <v>100</v>
      </c>
      <c r="I181" s="91" t="s">
        <v>222</v>
      </c>
      <c r="J181" s="91" t="s">
        <v>84</v>
      </c>
    </row>
    <row r="182" spans="1:10" ht="12.75" customHeight="1">
      <c r="A182" s="91" t="s">
        <v>139</v>
      </c>
      <c r="B182" s="91" t="s">
        <v>158</v>
      </c>
      <c r="C182" s="91" t="s">
        <v>159</v>
      </c>
      <c r="D182" s="91" t="s">
        <v>101</v>
      </c>
      <c r="E182" s="93">
        <v>39967</v>
      </c>
      <c r="F182" s="93">
        <v>39973</v>
      </c>
      <c r="G182" s="91">
        <v>6</v>
      </c>
      <c r="H182" s="91" t="s">
        <v>100</v>
      </c>
      <c r="I182" s="91" t="s">
        <v>222</v>
      </c>
      <c r="J182" s="91" t="s">
        <v>84</v>
      </c>
    </row>
    <row r="183" spans="1:10" ht="12.75" customHeight="1">
      <c r="A183" s="91" t="s">
        <v>139</v>
      </c>
      <c r="B183" s="91" t="s">
        <v>158</v>
      </c>
      <c r="C183" s="91" t="s">
        <v>159</v>
      </c>
      <c r="D183" s="91" t="s">
        <v>101</v>
      </c>
      <c r="E183" s="93">
        <v>40018</v>
      </c>
      <c r="F183" s="93">
        <v>40022</v>
      </c>
      <c r="G183" s="91">
        <v>4</v>
      </c>
      <c r="H183" s="91" t="s">
        <v>100</v>
      </c>
      <c r="I183" s="91" t="s">
        <v>222</v>
      </c>
      <c r="J183" s="91" t="s">
        <v>84</v>
      </c>
    </row>
    <row r="184" spans="1:10" ht="12.75" customHeight="1">
      <c r="A184" s="91" t="s">
        <v>139</v>
      </c>
      <c r="B184" s="91" t="s">
        <v>160</v>
      </c>
      <c r="C184" s="91" t="s">
        <v>161</v>
      </c>
      <c r="D184" s="91" t="s">
        <v>101</v>
      </c>
      <c r="E184" s="93">
        <v>39967</v>
      </c>
      <c r="F184" s="93">
        <v>39969</v>
      </c>
      <c r="G184" s="91">
        <v>2</v>
      </c>
      <c r="H184" s="91" t="s">
        <v>100</v>
      </c>
      <c r="I184" s="91" t="s">
        <v>222</v>
      </c>
      <c r="J184" s="91" t="s">
        <v>84</v>
      </c>
    </row>
    <row r="185" spans="1:10" ht="12.75" customHeight="1">
      <c r="A185" s="91" t="s">
        <v>139</v>
      </c>
      <c r="B185" s="91" t="s">
        <v>160</v>
      </c>
      <c r="C185" s="91" t="s">
        <v>161</v>
      </c>
      <c r="D185" s="91" t="s">
        <v>101</v>
      </c>
      <c r="E185" s="93">
        <v>39973</v>
      </c>
      <c r="F185" s="93">
        <v>39974</v>
      </c>
      <c r="G185" s="91">
        <v>1</v>
      </c>
      <c r="H185" s="91" t="s">
        <v>100</v>
      </c>
      <c r="I185" s="91" t="s">
        <v>222</v>
      </c>
      <c r="J185" s="91" t="s">
        <v>84</v>
      </c>
    </row>
    <row r="186" spans="1:10" ht="12.75" customHeight="1">
      <c r="A186" s="91" t="s">
        <v>139</v>
      </c>
      <c r="B186" s="91" t="s">
        <v>160</v>
      </c>
      <c r="C186" s="91" t="s">
        <v>161</v>
      </c>
      <c r="D186" s="91" t="s">
        <v>101</v>
      </c>
      <c r="E186" s="93">
        <v>40053</v>
      </c>
      <c r="F186" s="93">
        <v>40057</v>
      </c>
      <c r="G186" s="91">
        <v>4</v>
      </c>
      <c r="H186" s="91" t="s">
        <v>100</v>
      </c>
      <c r="I186" s="91" t="s">
        <v>222</v>
      </c>
      <c r="J186" s="91" t="s">
        <v>84</v>
      </c>
    </row>
    <row r="187" spans="1:10" ht="12.75" customHeight="1">
      <c r="A187" s="91" t="s">
        <v>139</v>
      </c>
      <c r="B187" s="91" t="s">
        <v>162</v>
      </c>
      <c r="C187" s="91" t="s">
        <v>163</v>
      </c>
      <c r="D187" s="91" t="s">
        <v>101</v>
      </c>
      <c r="E187" s="93">
        <v>39962</v>
      </c>
      <c r="F187" s="93">
        <v>39966</v>
      </c>
      <c r="G187" s="91">
        <v>4</v>
      </c>
      <c r="H187" s="91" t="s">
        <v>100</v>
      </c>
      <c r="I187" s="91" t="s">
        <v>222</v>
      </c>
      <c r="J187" s="91" t="s">
        <v>84</v>
      </c>
    </row>
    <row r="188" spans="1:10" ht="12.75" customHeight="1">
      <c r="A188" s="91" t="s">
        <v>139</v>
      </c>
      <c r="B188" s="91" t="s">
        <v>162</v>
      </c>
      <c r="C188" s="91" t="s">
        <v>163</v>
      </c>
      <c r="D188" s="91" t="s">
        <v>101</v>
      </c>
      <c r="E188" s="93">
        <v>39973</v>
      </c>
      <c r="F188" s="93">
        <v>39974</v>
      </c>
      <c r="G188" s="91">
        <v>1</v>
      </c>
      <c r="H188" s="91" t="s">
        <v>100</v>
      </c>
      <c r="I188" s="91" t="s">
        <v>222</v>
      </c>
      <c r="J188" s="91" t="s">
        <v>84</v>
      </c>
    </row>
    <row r="189" spans="1:10" ht="12.75" customHeight="1">
      <c r="A189" s="91" t="s">
        <v>139</v>
      </c>
      <c r="B189" s="91" t="s">
        <v>162</v>
      </c>
      <c r="C189" s="91" t="s">
        <v>163</v>
      </c>
      <c r="D189" s="91" t="s">
        <v>101</v>
      </c>
      <c r="E189" s="93">
        <v>40018</v>
      </c>
      <c r="F189" s="93">
        <v>40022</v>
      </c>
      <c r="G189" s="91">
        <v>4</v>
      </c>
      <c r="H189" s="91" t="s">
        <v>100</v>
      </c>
      <c r="I189" s="91" t="s">
        <v>222</v>
      </c>
      <c r="J189" s="91" t="s">
        <v>84</v>
      </c>
    </row>
    <row r="190" spans="1:10" ht="12.75" customHeight="1">
      <c r="A190" s="91" t="s">
        <v>139</v>
      </c>
      <c r="B190" s="91" t="s">
        <v>162</v>
      </c>
      <c r="C190" s="91" t="s">
        <v>163</v>
      </c>
      <c r="D190" s="91" t="s">
        <v>101</v>
      </c>
      <c r="E190" s="93">
        <v>40023</v>
      </c>
      <c r="F190" s="93">
        <v>40025</v>
      </c>
      <c r="G190" s="91">
        <v>2</v>
      </c>
      <c r="H190" s="91" t="s">
        <v>100</v>
      </c>
      <c r="I190" s="91" t="s">
        <v>222</v>
      </c>
      <c r="J190" s="91" t="s">
        <v>84</v>
      </c>
    </row>
    <row r="191" spans="1:10" ht="12.75" customHeight="1">
      <c r="A191" s="91" t="s">
        <v>139</v>
      </c>
      <c r="B191" s="91" t="s">
        <v>162</v>
      </c>
      <c r="C191" s="91" t="s">
        <v>163</v>
      </c>
      <c r="D191" s="91" t="s">
        <v>101</v>
      </c>
      <c r="E191" s="93">
        <v>40044</v>
      </c>
      <c r="F191" s="93">
        <v>40046</v>
      </c>
      <c r="G191" s="91">
        <v>2</v>
      </c>
      <c r="H191" s="91" t="s">
        <v>100</v>
      </c>
      <c r="I191" s="91" t="s">
        <v>222</v>
      </c>
      <c r="J191" s="91" t="s">
        <v>84</v>
      </c>
    </row>
    <row r="192" spans="1:10" ht="12.75" customHeight="1">
      <c r="A192" s="91" t="s">
        <v>139</v>
      </c>
      <c r="B192" s="91" t="s">
        <v>162</v>
      </c>
      <c r="C192" s="91" t="s">
        <v>163</v>
      </c>
      <c r="D192" s="91" t="s">
        <v>101</v>
      </c>
      <c r="E192" s="93">
        <v>40058</v>
      </c>
      <c r="F192" s="93">
        <v>40060</v>
      </c>
      <c r="G192" s="91">
        <v>2</v>
      </c>
      <c r="H192" s="91" t="s">
        <v>100</v>
      </c>
      <c r="I192" s="91" t="s">
        <v>222</v>
      </c>
      <c r="J192" s="91" t="s">
        <v>84</v>
      </c>
    </row>
    <row r="193" spans="1:10" ht="12.75" customHeight="1">
      <c r="A193" s="91" t="s">
        <v>139</v>
      </c>
      <c r="B193" s="91" t="s">
        <v>164</v>
      </c>
      <c r="C193" s="91" t="s">
        <v>165</v>
      </c>
      <c r="D193" s="91" t="s">
        <v>101</v>
      </c>
      <c r="E193" s="93">
        <v>39967</v>
      </c>
      <c r="F193" s="93">
        <v>39969</v>
      </c>
      <c r="G193" s="91">
        <v>2</v>
      </c>
      <c r="H193" s="91" t="s">
        <v>100</v>
      </c>
      <c r="I193" s="91" t="s">
        <v>222</v>
      </c>
      <c r="J193" s="91" t="s">
        <v>84</v>
      </c>
    </row>
    <row r="194" spans="1:10" ht="12.75" customHeight="1">
      <c r="A194" s="91" t="s">
        <v>139</v>
      </c>
      <c r="B194" s="91" t="s">
        <v>164</v>
      </c>
      <c r="C194" s="91" t="s">
        <v>165</v>
      </c>
      <c r="D194" s="91" t="s">
        <v>101</v>
      </c>
      <c r="E194" s="93">
        <v>40008</v>
      </c>
      <c r="F194" s="93">
        <v>40009</v>
      </c>
      <c r="G194" s="91">
        <v>1</v>
      </c>
      <c r="H194" s="91" t="s">
        <v>100</v>
      </c>
      <c r="I194" s="91" t="s">
        <v>222</v>
      </c>
      <c r="J194" s="91" t="s">
        <v>84</v>
      </c>
    </row>
    <row r="195" spans="1:10" ht="12.75" customHeight="1">
      <c r="A195" s="91" t="s">
        <v>139</v>
      </c>
      <c r="B195" s="91" t="s">
        <v>164</v>
      </c>
      <c r="C195" s="91" t="s">
        <v>165</v>
      </c>
      <c r="D195" s="91" t="s">
        <v>101</v>
      </c>
      <c r="E195" s="93">
        <v>40011</v>
      </c>
      <c r="F195" s="93">
        <v>40015</v>
      </c>
      <c r="G195" s="91">
        <v>4</v>
      </c>
      <c r="H195" s="91" t="s">
        <v>100</v>
      </c>
      <c r="I195" s="91" t="s">
        <v>222</v>
      </c>
      <c r="J195" s="91" t="s">
        <v>84</v>
      </c>
    </row>
    <row r="196" spans="1:10" ht="12.75" customHeight="1">
      <c r="A196" s="91" t="s">
        <v>139</v>
      </c>
      <c r="B196" s="91" t="s">
        <v>164</v>
      </c>
      <c r="C196" s="91" t="s">
        <v>165</v>
      </c>
      <c r="D196" s="91" t="s">
        <v>101</v>
      </c>
      <c r="E196" s="93">
        <v>40018</v>
      </c>
      <c r="F196" s="93">
        <v>40022</v>
      </c>
      <c r="G196" s="91">
        <v>4</v>
      </c>
      <c r="H196" s="91" t="s">
        <v>100</v>
      </c>
      <c r="I196" s="91" t="s">
        <v>222</v>
      </c>
      <c r="J196" s="91" t="s">
        <v>84</v>
      </c>
    </row>
    <row r="197" spans="1:10" ht="12.75" customHeight="1">
      <c r="A197" s="91" t="s">
        <v>139</v>
      </c>
      <c r="B197" s="91" t="s">
        <v>164</v>
      </c>
      <c r="C197" s="91" t="s">
        <v>165</v>
      </c>
      <c r="D197" s="91" t="s">
        <v>101</v>
      </c>
      <c r="E197" s="93">
        <v>40031</v>
      </c>
      <c r="F197" s="93">
        <v>40032</v>
      </c>
      <c r="G197" s="91">
        <v>1</v>
      </c>
      <c r="H197" s="91" t="s">
        <v>100</v>
      </c>
      <c r="I197" s="91" t="s">
        <v>222</v>
      </c>
      <c r="J197" s="91" t="s">
        <v>84</v>
      </c>
    </row>
    <row r="198" spans="1:10" ht="12.75" customHeight="1">
      <c r="A198" s="91" t="s">
        <v>139</v>
      </c>
      <c r="B198" s="91" t="s">
        <v>164</v>
      </c>
      <c r="C198" s="91" t="s">
        <v>165</v>
      </c>
      <c r="D198" s="91" t="s">
        <v>101</v>
      </c>
      <c r="E198" s="93">
        <v>40053</v>
      </c>
      <c r="F198" s="93">
        <v>40057</v>
      </c>
      <c r="G198" s="91">
        <v>4</v>
      </c>
      <c r="H198" s="91" t="s">
        <v>100</v>
      </c>
      <c r="I198" s="91" t="s">
        <v>222</v>
      </c>
      <c r="J198" s="91" t="s">
        <v>84</v>
      </c>
    </row>
    <row r="199" spans="1:10" ht="12.75" customHeight="1">
      <c r="A199" s="91" t="s">
        <v>139</v>
      </c>
      <c r="B199" s="91" t="s">
        <v>166</v>
      </c>
      <c r="C199" s="91" t="s">
        <v>167</v>
      </c>
      <c r="D199" s="91" t="s">
        <v>101</v>
      </c>
      <c r="E199" s="93">
        <v>39967</v>
      </c>
      <c r="F199" s="93">
        <v>39969</v>
      </c>
      <c r="G199" s="91">
        <v>2</v>
      </c>
      <c r="H199" s="91" t="s">
        <v>100</v>
      </c>
      <c r="I199" s="91" t="s">
        <v>222</v>
      </c>
      <c r="J199" s="91" t="s">
        <v>84</v>
      </c>
    </row>
    <row r="200" spans="1:10" ht="12.75" customHeight="1">
      <c r="A200" s="91" t="s">
        <v>139</v>
      </c>
      <c r="B200" s="91" t="s">
        <v>166</v>
      </c>
      <c r="C200" s="91" t="s">
        <v>167</v>
      </c>
      <c r="D200" s="91" t="s">
        <v>101</v>
      </c>
      <c r="E200" s="93">
        <v>39973</v>
      </c>
      <c r="F200" s="93">
        <v>39975</v>
      </c>
      <c r="G200" s="91">
        <v>2</v>
      </c>
      <c r="H200" s="91" t="s">
        <v>100</v>
      </c>
      <c r="I200" s="91" t="s">
        <v>222</v>
      </c>
      <c r="J200" s="91" t="s">
        <v>84</v>
      </c>
    </row>
    <row r="201" spans="1:10" ht="12.75" customHeight="1">
      <c r="A201" s="91" t="s">
        <v>139</v>
      </c>
      <c r="B201" s="91" t="s">
        <v>166</v>
      </c>
      <c r="C201" s="91" t="s">
        <v>167</v>
      </c>
      <c r="D201" s="91" t="s">
        <v>101</v>
      </c>
      <c r="E201" s="93">
        <v>39980</v>
      </c>
      <c r="F201" s="93">
        <v>39981</v>
      </c>
      <c r="G201" s="91">
        <v>1</v>
      </c>
      <c r="H201" s="91" t="s">
        <v>100</v>
      </c>
      <c r="I201" s="91" t="s">
        <v>222</v>
      </c>
      <c r="J201" s="91" t="s">
        <v>84</v>
      </c>
    </row>
    <row r="202" spans="1:10" ht="12.75" customHeight="1">
      <c r="A202" s="91" t="s">
        <v>139</v>
      </c>
      <c r="B202" s="91" t="s">
        <v>166</v>
      </c>
      <c r="C202" s="91" t="s">
        <v>167</v>
      </c>
      <c r="D202" s="91" t="s">
        <v>101</v>
      </c>
      <c r="E202" s="93">
        <v>39994</v>
      </c>
      <c r="F202" s="93">
        <v>39995</v>
      </c>
      <c r="G202" s="91">
        <v>1</v>
      </c>
      <c r="H202" s="91" t="s">
        <v>100</v>
      </c>
      <c r="I202" s="91" t="s">
        <v>222</v>
      </c>
      <c r="J202" s="91" t="s">
        <v>84</v>
      </c>
    </row>
    <row r="203" spans="1:10" ht="12.75" customHeight="1">
      <c r="A203" s="91" t="s">
        <v>139</v>
      </c>
      <c r="B203" s="91" t="s">
        <v>172</v>
      </c>
      <c r="C203" s="91" t="s">
        <v>173</v>
      </c>
      <c r="D203" s="91" t="s">
        <v>101</v>
      </c>
      <c r="E203" s="93">
        <v>39960</v>
      </c>
      <c r="F203" s="93">
        <v>39962</v>
      </c>
      <c r="G203" s="91">
        <v>2</v>
      </c>
      <c r="H203" s="91" t="s">
        <v>100</v>
      </c>
      <c r="I203" s="91" t="s">
        <v>222</v>
      </c>
      <c r="J203" s="91" t="s">
        <v>84</v>
      </c>
    </row>
    <row r="204" spans="1:10" ht="12.75" customHeight="1">
      <c r="A204" s="91" t="s">
        <v>139</v>
      </c>
      <c r="B204" s="91" t="s">
        <v>174</v>
      </c>
      <c r="C204" s="91" t="s">
        <v>175</v>
      </c>
      <c r="D204" s="91" t="s">
        <v>101</v>
      </c>
      <c r="E204" s="93">
        <v>40018</v>
      </c>
      <c r="F204" s="93">
        <v>40022</v>
      </c>
      <c r="G204" s="91">
        <v>4</v>
      </c>
      <c r="H204" s="91" t="s">
        <v>100</v>
      </c>
      <c r="I204" s="91" t="s">
        <v>222</v>
      </c>
      <c r="J204" s="91" t="s">
        <v>84</v>
      </c>
    </row>
    <row r="205" spans="1:10" ht="12.75" customHeight="1">
      <c r="A205" s="91" t="s">
        <v>139</v>
      </c>
      <c r="B205" s="91" t="s">
        <v>176</v>
      </c>
      <c r="C205" s="91" t="s">
        <v>177</v>
      </c>
      <c r="D205" s="91" t="s">
        <v>101</v>
      </c>
      <c r="E205" s="93">
        <v>39973</v>
      </c>
      <c r="F205" s="93">
        <v>39974</v>
      </c>
      <c r="G205" s="91">
        <v>1</v>
      </c>
      <c r="H205" s="91" t="s">
        <v>100</v>
      </c>
      <c r="I205" s="91" t="s">
        <v>222</v>
      </c>
      <c r="J205" s="91" t="s">
        <v>84</v>
      </c>
    </row>
    <row r="206" spans="1:10" ht="12.75" customHeight="1">
      <c r="A206" s="91" t="s">
        <v>139</v>
      </c>
      <c r="B206" s="91" t="s">
        <v>176</v>
      </c>
      <c r="C206" s="91" t="s">
        <v>177</v>
      </c>
      <c r="D206" s="91" t="s">
        <v>101</v>
      </c>
      <c r="E206" s="93">
        <v>39980</v>
      </c>
      <c r="F206" s="93">
        <v>39981</v>
      </c>
      <c r="G206" s="91">
        <v>1</v>
      </c>
      <c r="H206" s="91" t="s">
        <v>100</v>
      </c>
      <c r="I206" s="91" t="s">
        <v>222</v>
      </c>
      <c r="J206" s="91" t="s">
        <v>84</v>
      </c>
    </row>
    <row r="207" spans="1:10" ht="12.75" customHeight="1">
      <c r="A207" s="91" t="s">
        <v>139</v>
      </c>
      <c r="B207" s="91" t="s">
        <v>176</v>
      </c>
      <c r="C207" s="91" t="s">
        <v>177</v>
      </c>
      <c r="D207" s="91" t="s">
        <v>101</v>
      </c>
      <c r="E207" s="93">
        <v>40031</v>
      </c>
      <c r="F207" s="93">
        <v>40032</v>
      </c>
      <c r="G207" s="91">
        <v>1</v>
      </c>
      <c r="H207" s="91" t="s">
        <v>100</v>
      </c>
      <c r="I207" s="91" t="s">
        <v>222</v>
      </c>
      <c r="J207" s="91" t="s">
        <v>84</v>
      </c>
    </row>
    <row r="208" spans="1:10" ht="12.75" customHeight="1">
      <c r="A208" s="91" t="s">
        <v>139</v>
      </c>
      <c r="B208" s="91" t="s">
        <v>178</v>
      </c>
      <c r="C208" s="91" t="s">
        <v>179</v>
      </c>
      <c r="D208" s="91" t="s">
        <v>101</v>
      </c>
      <c r="E208" s="93">
        <v>39962</v>
      </c>
      <c r="F208" s="93">
        <v>39975</v>
      </c>
      <c r="G208" s="91">
        <v>13</v>
      </c>
      <c r="H208" s="91" t="s">
        <v>100</v>
      </c>
      <c r="I208" s="91" t="s">
        <v>222</v>
      </c>
      <c r="J208" s="91" t="s">
        <v>84</v>
      </c>
    </row>
    <row r="209" spans="1:10" ht="12.75" customHeight="1">
      <c r="A209" s="91" t="s">
        <v>139</v>
      </c>
      <c r="B209" s="91" t="s">
        <v>178</v>
      </c>
      <c r="C209" s="91" t="s">
        <v>179</v>
      </c>
      <c r="D209" s="91" t="s">
        <v>101</v>
      </c>
      <c r="E209" s="93">
        <v>39983</v>
      </c>
      <c r="F209" s="93">
        <v>39988</v>
      </c>
      <c r="G209" s="91">
        <v>5</v>
      </c>
      <c r="H209" s="91" t="s">
        <v>100</v>
      </c>
      <c r="I209" s="91" t="s">
        <v>222</v>
      </c>
      <c r="J209" s="91" t="s">
        <v>84</v>
      </c>
    </row>
    <row r="210" spans="1:10" ht="12.75" customHeight="1">
      <c r="A210" s="91" t="s">
        <v>139</v>
      </c>
      <c r="B210" s="91" t="s">
        <v>178</v>
      </c>
      <c r="C210" s="91" t="s">
        <v>179</v>
      </c>
      <c r="D210" s="91" t="s">
        <v>101</v>
      </c>
      <c r="E210" s="93">
        <v>39994</v>
      </c>
      <c r="F210" s="93">
        <v>39996</v>
      </c>
      <c r="G210" s="91">
        <v>2</v>
      </c>
      <c r="H210" s="91" t="s">
        <v>100</v>
      </c>
      <c r="I210" s="91" t="s">
        <v>222</v>
      </c>
      <c r="J210" s="91" t="s">
        <v>84</v>
      </c>
    </row>
    <row r="211" spans="1:10" ht="12.75" customHeight="1">
      <c r="A211" s="91" t="s">
        <v>139</v>
      </c>
      <c r="B211" s="91" t="s">
        <v>178</v>
      </c>
      <c r="C211" s="91" t="s">
        <v>179</v>
      </c>
      <c r="D211" s="91" t="s">
        <v>101</v>
      </c>
      <c r="E211" s="93">
        <v>40011</v>
      </c>
      <c r="F211" s="93">
        <v>40015</v>
      </c>
      <c r="G211" s="91">
        <v>4</v>
      </c>
      <c r="H211" s="91" t="s">
        <v>100</v>
      </c>
      <c r="I211" s="91" t="s">
        <v>222</v>
      </c>
      <c r="J211" s="91" t="s">
        <v>84</v>
      </c>
    </row>
    <row r="212" spans="1:10" ht="12.75" customHeight="1">
      <c r="A212" s="91" t="s">
        <v>139</v>
      </c>
      <c r="B212" s="91" t="s">
        <v>178</v>
      </c>
      <c r="C212" s="91" t="s">
        <v>179</v>
      </c>
      <c r="D212" s="91" t="s">
        <v>101</v>
      </c>
      <c r="E212" s="93">
        <v>40018</v>
      </c>
      <c r="F212" s="93">
        <v>40022</v>
      </c>
      <c r="G212" s="91">
        <v>4</v>
      </c>
      <c r="H212" s="91" t="s">
        <v>100</v>
      </c>
      <c r="I212" s="91" t="s">
        <v>222</v>
      </c>
      <c r="J212" s="91" t="s">
        <v>84</v>
      </c>
    </row>
    <row r="213" spans="1:10" ht="12.75" customHeight="1">
      <c r="A213" s="91" t="s">
        <v>139</v>
      </c>
      <c r="B213" s="91" t="s">
        <v>178</v>
      </c>
      <c r="C213" s="91" t="s">
        <v>179</v>
      </c>
      <c r="D213" s="91" t="s">
        <v>101</v>
      </c>
      <c r="E213" s="93">
        <v>40029</v>
      </c>
      <c r="F213" s="93">
        <v>40031</v>
      </c>
      <c r="G213" s="91">
        <v>2</v>
      </c>
      <c r="H213" s="91" t="s">
        <v>100</v>
      </c>
      <c r="I213" s="91" t="s">
        <v>222</v>
      </c>
      <c r="J213" s="91" t="s">
        <v>84</v>
      </c>
    </row>
    <row r="214" spans="1:10" ht="12.75" customHeight="1">
      <c r="A214" s="91" t="s">
        <v>139</v>
      </c>
      <c r="B214" s="91" t="s">
        <v>180</v>
      </c>
      <c r="C214" s="91" t="s">
        <v>181</v>
      </c>
      <c r="D214" s="91" t="s">
        <v>101</v>
      </c>
      <c r="E214" s="93">
        <v>39962</v>
      </c>
      <c r="F214" s="93">
        <v>39966</v>
      </c>
      <c r="G214" s="91">
        <v>4</v>
      </c>
      <c r="H214" s="91" t="s">
        <v>100</v>
      </c>
      <c r="I214" s="91" t="s">
        <v>222</v>
      </c>
      <c r="J214" s="91" t="s">
        <v>84</v>
      </c>
    </row>
    <row r="215" spans="1:10" ht="12.75" customHeight="1">
      <c r="A215" s="91" t="s">
        <v>139</v>
      </c>
      <c r="B215" s="91" t="s">
        <v>180</v>
      </c>
      <c r="C215" s="91" t="s">
        <v>181</v>
      </c>
      <c r="D215" s="91" t="s">
        <v>101</v>
      </c>
      <c r="E215" s="93">
        <v>39983</v>
      </c>
      <c r="F215" s="93">
        <v>39987</v>
      </c>
      <c r="G215" s="91">
        <v>4</v>
      </c>
      <c r="H215" s="91" t="s">
        <v>100</v>
      </c>
      <c r="I215" s="91" t="s">
        <v>222</v>
      </c>
      <c r="J215" s="91" t="s">
        <v>84</v>
      </c>
    </row>
    <row r="216" spans="1:10" ht="12.75" customHeight="1">
      <c r="A216" s="91" t="s">
        <v>139</v>
      </c>
      <c r="B216" s="91" t="s">
        <v>180</v>
      </c>
      <c r="C216" s="91" t="s">
        <v>181</v>
      </c>
      <c r="D216" s="91" t="s">
        <v>101</v>
      </c>
      <c r="E216" s="93">
        <v>40018</v>
      </c>
      <c r="F216" s="93">
        <v>40022</v>
      </c>
      <c r="G216" s="91">
        <v>4</v>
      </c>
      <c r="H216" s="91" t="s">
        <v>100</v>
      </c>
      <c r="I216" s="91" t="s">
        <v>222</v>
      </c>
      <c r="J216" s="91" t="s">
        <v>84</v>
      </c>
    </row>
    <row r="217" spans="1:10" ht="12.75" customHeight="1">
      <c r="A217" s="91" t="s">
        <v>139</v>
      </c>
      <c r="B217" s="91" t="s">
        <v>180</v>
      </c>
      <c r="C217" s="91" t="s">
        <v>181</v>
      </c>
      <c r="D217" s="91" t="s">
        <v>101</v>
      </c>
      <c r="E217" s="93">
        <v>40031</v>
      </c>
      <c r="F217" s="93">
        <v>40032</v>
      </c>
      <c r="G217" s="91">
        <v>1</v>
      </c>
      <c r="H217" s="91" t="s">
        <v>100</v>
      </c>
      <c r="I217" s="91" t="s">
        <v>222</v>
      </c>
      <c r="J217" s="91" t="s">
        <v>84</v>
      </c>
    </row>
    <row r="218" spans="1:10" ht="12.75" customHeight="1">
      <c r="A218" s="91" t="s">
        <v>139</v>
      </c>
      <c r="B218" s="91" t="s">
        <v>182</v>
      </c>
      <c r="C218" s="91" t="s">
        <v>183</v>
      </c>
      <c r="D218" s="91" t="s">
        <v>101</v>
      </c>
      <c r="E218" s="93">
        <v>39967</v>
      </c>
      <c r="F218" s="93">
        <v>39969</v>
      </c>
      <c r="G218" s="91">
        <v>2</v>
      </c>
      <c r="H218" s="91" t="s">
        <v>100</v>
      </c>
      <c r="I218" s="91" t="s">
        <v>222</v>
      </c>
      <c r="J218" s="91" t="s">
        <v>84</v>
      </c>
    </row>
    <row r="219" spans="1:10" ht="12.75" customHeight="1">
      <c r="A219" s="91" t="s">
        <v>139</v>
      </c>
      <c r="B219" s="91" t="s">
        <v>182</v>
      </c>
      <c r="C219" s="91" t="s">
        <v>183</v>
      </c>
      <c r="D219" s="91" t="s">
        <v>101</v>
      </c>
      <c r="E219" s="93">
        <v>39973</v>
      </c>
      <c r="F219" s="93">
        <v>39974</v>
      </c>
      <c r="G219" s="91">
        <v>1</v>
      </c>
      <c r="H219" s="91" t="s">
        <v>100</v>
      </c>
      <c r="I219" s="91" t="s">
        <v>222</v>
      </c>
      <c r="J219" s="91" t="s">
        <v>84</v>
      </c>
    </row>
    <row r="220" spans="1:10" ht="12.75" customHeight="1">
      <c r="A220" s="91" t="s">
        <v>139</v>
      </c>
      <c r="B220" s="91" t="s">
        <v>182</v>
      </c>
      <c r="C220" s="91" t="s">
        <v>183</v>
      </c>
      <c r="D220" s="91" t="s">
        <v>101</v>
      </c>
      <c r="E220" s="93">
        <v>39983</v>
      </c>
      <c r="F220" s="93">
        <v>39987</v>
      </c>
      <c r="G220" s="91">
        <v>4</v>
      </c>
      <c r="H220" s="91" t="s">
        <v>100</v>
      </c>
      <c r="I220" s="91" t="s">
        <v>222</v>
      </c>
      <c r="J220" s="91" t="s">
        <v>84</v>
      </c>
    </row>
    <row r="221" spans="1:10" ht="12.75" customHeight="1">
      <c r="A221" s="91" t="s">
        <v>139</v>
      </c>
      <c r="B221" s="91" t="s">
        <v>182</v>
      </c>
      <c r="C221" s="91" t="s">
        <v>183</v>
      </c>
      <c r="D221" s="91" t="s">
        <v>101</v>
      </c>
      <c r="E221" s="93">
        <v>39994</v>
      </c>
      <c r="F221" s="93">
        <v>39995</v>
      </c>
      <c r="G221" s="91">
        <v>1</v>
      </c>
      <c r="H221" s="91" t="s">
        <v>100</v>
      </c>
      <c r="I221" s="91" t="s">
        <v>222</v>
      </c>
      <c r="J221" s="91" t="s">
        <v>84</v>
      </c>
    </row>
    <row r="222" spans="1:10" ht="12.75" customHeight="1">
      <c r="A222" s="91" t="s">
        <v>139</v>
      </c>
      <c r="B222" s="91" t="s">
        <v>182</v>
      </c>
      <c r="C222" s="91" t="s">
        <v>183</v>
      </c>
      <c r="D222" s="91" t="s">
        <v>101</v>
      </c>
      <c r="E222" s="93">
        <v>40001</v>
      </c>
      <c r="F222" s="93">
        <v>40002</v>
      </c>
      <c r="G222" s="91">
        <v>1</v>
      </c>
      <c r="H222" s="91" t="s">
        <v>100</v>
      </c>
      <c r="I222" s="91" t="s">
        <v>222</v>
      </c>
      <c r="J222" s="91" t="s">
        <v>84</v>
      </c>
    </row>
    <row r="223" spans="1:10" ht="12.75" customHeight="1">
      <c r="A223" s="91" t="s">
        <v>139</v>
      </c>
      <c r="B223" s="91" t="s">
        <v>182</v>
      </c>
      <c r="C223" s="91" t="s">
        <v>183</v>
      </c>
      <c r="D223" s="91" t="s">
        <v>101</v>
      </c>
      <c r="E223" s="93">
        <v>40018</v>
      </c>
      <c r="F223" s="93">
        <v>40022</v>
      </c>
      <c r="G223" s="91">
        <v>4</v>
      </c>
      <c r="H223" s="91" t="s">
        <v>100</v>
      </c>
      <c r="I223" s="91" t="s">
        <v>222</v>
      </c>
      <c r="J223" s="91" t="s">
        <v>84</v>
      </c>
    </row>
    <row r="224" spans="1:10" ht="12.75" customHeight="1">
      <c r="A224" s="91" t="s">
        <v>139</v>
      </c>
      <c r="B224" s="91" t="s">
        <v>182</v>
      </c>
      <c r="C224" s="91" t="s">
        <v>183</v>
      </c>
      <c r="D224" s="91" t="s">
        <v>101</v>
      </c>
      <c r="E224" s="93">
        <v>40031</v>
      </c>
      <c r="F224" s="93">
        <v>40032</v>
      </c>
      <c r="G224" s="91">
        <v>1</v>
      </c>
      <c r="H224" s="91" t="s">
        <v>100</v>
      </c>
      <c r="I224" s="91" t="s">
        <v>222</v>
      </c>
      <c r="J224" s="91" t="s">
        <v>84</v>
      </c>
    </row>
    <row r="225" spans="1:10" ht="12.75" customHeight="1">
      <c r="A225" s="91" t="s">
        <v>139</v>
      </c>
      <c r="B225" s="91" t="s">
        <v>184</v>
      </c>
      <c r="C225" s="91" t="s">
        <v>185</v>
      </c>
      <c r="D225" s="91" t="s">
        <v>101</v>
      </c>
      <c r="E225" s="93">
        <v>39960</v>
      </c>
      <c r="F225" s="93">
        <v>39966</v>
      </c>
      <c r="G225" s="91">
        <v>6</v>
      </c>
      <c r="H225" s="91" t="s">
        <v>100</v>
      </c>
      <c r="I225" s="91" t="s">
        <v>222</v>
      </c>
      <c r="J225" s="91" t="s">
        <v>84</v>
      </c>
    </row>
    <row r="226" spans="1:10" ht="12.75" customHeight="1">
      <c r="A226" s="91" t="s">
        <v>139</v>
      </c>
      <c r="B226" s="91" t="s">
        <v>184</v>
      </c>
      <c r="C226" s="91" t="s">
        <v>185</v>
      </c>
      <c r="D226" s="91" t="s">
        <v>101</v>
      </c>
      <c r="E226" s="93">
        <v>39967</v>
      </c>
      <c r="F226" s="93">
        <v>39969</v>
      </c>
      <c r="G226" s="91">
        <v>2</v>
      </c>
      <c r="H226" s="91" t="s">
        <v>100</v>
      </c>
      <c r="I226" s="91" t="s">
        <v>222</v>
      </c>
      <c r="J226" s="91" t="s">
        <v>84</v>
      </c>
    </row>
    <row r="227" spans="1:10" ht="12.75" customHeight="1">
      <c r="A227" s="91" t="s">
        <v>139</v>
      </c>
      <c r="B227" s="91" t="s">
        <v>184</v>
      </c>
      <c r="C227" s="91" t="s">
        <v>185</v>
      </c>
      <c r="D227" s="91" t="s">
        <v>101</v>
      </c>
      <c r="E227" s="93">
        <v>39973</v>
      </c>
      <c r="F227" s="93">
        <v>39974</v>
      </c>
      <c r="G227" s="91">
        <v>1</v>
      </c>
      <c r="H227" s="91" t="s">
        <v>100</v>
      </c>
      <c r="I227" s="91" t="s">
        <v>222</v>
      </c>
      <c r="J227" s="91" t="s">
        <v>84</v>
      </c>
    </row>
    <row r="228" spans="1:10" ht="12.75" customHeight="1">
      <c r="A228" s="91" t="s">
        <v>139</v>
      </c>
      <c r="B228" s="91" t="s">
        <v>184</v>
      </c>
      <c r="C228" s="91" t="s">
        <v>185</v>
      </c>
      <c r="D228" s="91" t="s">
        <v>101</v>
      </c>
      <c r="E228" s="93">
        <v>39983</v>
      </c>
      <c r="F228" s="93">
        <v>39988</v>
      </c>
      <c r="G228" s="91">
        <v>5</v>
      </c>
      <c r="H228" s="91" t="s">
        <v>100</v>
      </c>
      <c r="I228" s="91" t="s">
        <v>222</v>
      </c>
      <c r="J228" s="91" t="s">
        <v>84</v>
      </c>
    </row>
    <row r="229" spans="1:10" ht="12.75" customHeight="1">
      <c r="A229" s="91" t="s">
        <v>139</v>
      </c>
      <c r="B229" s="91" t="s">
        <v>184</v>
      </c>
      <c r="C229" s="91" t="s">
        <v>185</v>
      </c>
      <c r="D229" s="91" t="s">
        <v>101</v>
      </c>
      <c r="E229" s="93">
        <v>40018</v>
      </c>
      <c r="F229" s="93">
        <v>40022</v>
      </c>
      <c r="G229" s="91">
        <v>4</v>
      </c>
      <c r="H229" s="91" t="s">
        <v>100</v>
      </c>
      <c r="I229" s="91" t="s">
        <v>222</v>
      </c>
      <c r="J229" s="91" t="s">
        <v>84</v>
      </c>
    </row>
    <row r="230" spans="1:10" ht="12.75" customHeight="1">
      <c r="A230" s="91" t="s">
        <v>139</v>
      </c>
      <c r="B230" s="91" t="s">
        <v>184</v>
      </c>
      <c r="C230" s="91" t="s">
        <v>185</v>
      </c>
      <c r="D230" s="91" t="s">
        <v>101</v>
      </c>
      <c r="E230" s="93">
        <v>40031</v>
      </c>
      <c r="F230" s="93">
        <v>40032</v>
      </c>
      <c r="G230" s="91">
        <v>1</v>
      </c>
      <c r="H230" s="91" t="s">
        <v>100</v>
      </c>
      <c r="I230" s="91" t="s">
        <v>222</v>
      </c>
      <c r="J230" s="91" t="s">
        <v>84</v>
      </c>
    </row>
    <row r="231" spans="1:10" ht="12.75" customHeight="1">
      <c r="A231" s="91" t="s">
        <v>139</v>
      </c>
      <c r="B231" s="91" t="s">
        <v>184</v>
      </c>
      <c r="C231" s="91" t="s">
        <v>185</v>
      </c>
      <c r="D231" s="91" t="s">
        <v>101</v>
      </c>
      <c r="E231" s="93">
        <v>40053</v>
      </c>
      <c r="F231" s="93">
        <v>40057</v>
      </c>
      <c r="G231" s="91">
        <v>4</v>
      </c>
      <c r="H231" s="91" t="s">
        <v>100</v>
      </c>
      <c r="I231" s="91" t="s">
        <v>222</v>
      </c>
      <c r="J231" s="91" t="s">
        <v>84</v>
      </c>
    </row>
    <row r="232" spans="1:10" ht="12.75" customHeight="1">
      <c r="A232" s="91" t="s">
        <v>139</v>
      </c>
      <c r="B232" s="91" t="s">
        <v>186</v>
      </c>
      <c r="C232" s="91" t="s">
        <v>187</v>
      </c>
      <c r="D232" s="91" t="s">
        <v>101</v>
      </c>
      <c r="E232" s="93">
        <v>39960</v>
      </c>
      <c r="F232" s="93">
        <v>39966</v>
      </c>
      <c r="G232" s="91">
        <v>6</v>
      </c>
      <c r="H232" s="91" t="s">
        <v>100</v>
      </c>
      <c r="I232" s="91" t="s">
        <v>222</v>
      </c>
      <c r="J232" s="91" t="s">
        <v>84</v>
      </c>
    </row>
    <row r="233" spans="1:10" ht="12.75" customHeight="1">
      <c r="A233" s="91" t="s">
        <v>139</v>
      </c>
      <c r="B233" s="91" t="s">
        <v>186</v>
      </c>
      <c r="C233" s="91" t="s">
        <v>187</v>
      </c>
      <c r="D233" s="91" t="s">
        <v>101</v>
      </c>
      <c r="E233" s="93">
        <v>39967</v>
      </c>
      <c r="F233" s="93">
        <v>39969</v>
      </c>
      <c r="G233" s="91">
        <v>2</v>
      </c>
      <c r="H233" s="91" t="s">
        <v>100</v>
      </c>
      <c r="I233" s="91" t="s">
        <v>222</v>
      </c>
      <c r="J233" s="91" t="s">
        <v>84</v>
      </c>
    </row>
    <row r="234" spans="1:10" ht="12.75" customHeight="1">
      <c r="A234" s="91" t="s">
        <v>139</v>
      </c>
      <c r="B234" s="91" t="s">
        <v>186</v>
      </c>
      <c r="C234" s="91" t="s">
        <v>187</v>
      </c>
      <c r="D234" s="91" t="s">
        <v>101</v>
      </c>
      <c r="E234" s="93">
        <v>39974</v>
      </c>
      <c r="F234" s="93">
        <v>39975</v>
      </c>
      <c r="G234" s="91">
        <v>1</v>
      </c>
      <c r="H234" s="91" t="s">
        <v>100</v>
      </c>
      <c r="I234" s="91" t="s">
        <v>222</v>
      </c>
      <c r="J234" s="91" t="s">
        <v>84</v>
      </c>
    </row>
    <row r="235" spans="1:10" ht="12.75" customHeight="1">
      <c r="A235" s="91" t="s">
        <v>139</v>
      </c>
      <c r="B235" s="91" t="s">
        <v>186</v>
      </c>
      <c r="C235" s="91" t="s">
        <v>187</v>
      </c>
      <c r="D235" s="91" t="s">
        <v>101</v>
      </c>
      <c r="E235" s="93">
        <v>39983</v>
      </c>
      <c r="F235" s="93">
        <v>39987</v>
      </c>
      <c r="G235" s="91">
        <v>4</v>
      </c>
      <c r="H235" s="91" t="s">
        <v>100</v>
      </c>
      <c r="I235" s="91" t="s">
        <v>222</v>
      </c>
      <c r="J235" s="91" t="s">
        <v>84</v>
      </c>
    </row>
    <row r="236" spans="1:10" ht="12.75" customHeight="1">
      <c r="A236" s="91" t="s">
        <v>139</v>
      </c>
      <c r="B236" s="91" t="s">
        <v>186</v>
      </c>
      <c r="C236" s="91" t="s">
        <v>187</v>
      </c>
      <c r="D236" s="91" t="s">
        <v>101</v>
      </c>
      <c r="E236" s="93">
        <v>39988</v>
      </c>
      <c r="F236" s="93">
        <v>39996</v>
      </c>
      <c r="G236" s="91">
        <v>8</v>
      </c>
      <c r="H236" s="91" t="s">
        <v>100</v>
      </c>
      <c r="I236" s="91" t="s">
        <v>222</v>
      </c>
      <c r="J236" s="91" t="s">
        <v>84</v>
      </c>
    </row>
    <row r="237" spans="1:10" ht="12.75" customHeight="1">
      <c r="A237" s="91" t="s">
        <v>139</v>
      </c>
      <c r="B237" s="91" t="s">
        <v>186</v>
      </c>
      <c r="C237" s="91" t="s">
        <v>187</v>
      </c>
      <c r="D237" s="91" t="s">
        <v>101</v>
      </c>
      <c r="E237" s="93">
        <v>40008</v>
      </c>
      <c r="F237" s="93">
        <v>40011</v>
      </c>
      <c r="G237" s="91">
        <v>3</v>
      </c>
      <c r="H237" s="91" t="s">
        <v>100</v>
      </c>
      <c r="I237" s="91" t="s">
        <v>222</v>
      </c>
      <c r="J237" s="91" t="s">
        <v>84</v>
      </c>
    </row>
    <row r="238" spans="1:10" ht="12.75" customHeight="1">
      <c r="A238" s="91" t="s">
        <v>139</v>
      </c>
      <c r="B238" s="91" t="s">
        <v>186</v>
      </c>
      <c r="C238" s="91" t="s">
        <v>187</v>
      </c>
      <c r="D238" s="91" t="s">
        <v>101</v>
      </c>
      <c r="E238" s="93">
        <v>40031</v>
      </c>
      <c r="F238" s="93">
        <v>40032</v>
      </c>
      <c r="G238" s="91">
        <v>1</v>
      </c>
      <c r="H238" s="91" t="s">
        <v>100</v>
      </c>
      <c r="I238" s="91" t="s">
        <v>222</v>
      </c>
      <c r="J238" s="91" t="s">
        <v>84</v>
      </c>
    </row>
    <row r="239" spans="1:10" ht="12.75" customHeight="1">
      <c r="A239" s="91" t="s">
        <v>139</v>
      </c>
      <c r="B239" s="91" t="s">
        <v>188</v>
      </c>
      <c r="C239" s="91" t="s">
        <v>189</v>
      </c>
      <c r="D239" s="91" t="s">
        <v>101</v>
      </c>
      <c r="E239" s="93">
        <v>39960</v>
      </c>
      <c r="F239" s="93">
        <v>39966</v>
      </c>
      <c r="G239" s="91">
        <v>6</v>
      </c>
      <c r="H239" s="91" t="s">
        <v>100</v>
      </c>
      <c r="I239" s="91" t="s">
        <v>222</v>
      </c>
      <c r="J239" s="91" t="s">
        <v>84</v>
      </c>
    </row>
    <row r="240" spans="1:10" ht="12.75" customHeight="1">
      <c r="A240" s="91" t="s">
        <v>139</v>
      </c>
      <c r="B240" s="91" t="s">
        <v>188</v>
      </c>
      <c r="C240" s="91" t="s">
        <v>189</v>
      </c>
      <c r="D240" s="91" t="s">
        <v>101</v>
      </c>
      <c r="E240" s="93">
        <v>39967</v>
      </c>
      <c r="F240" s="93">
        <v>39969</v>
      </c>
      <c r="G240" s="91">
        <v>2</v>
      </c>
      <c r="H240" s="91" t="s">
        <v>100</v>
      </c>
      <c r="I240" s="91" t="s">
        <v>222</v>
      </c>
      <c r="J240" s="91" t="s">
        <v>84</v>
      </c>
    </row>
    <row r="241" spans="1:10" ht="12.75" customHeight="1">
      <c r="A241" s="91" t="s">
        <v>139</v>
      </c>
      <c r="B241" s="91" t="s">
        <v>188</v>
      </c>
      <c r="C241" s="91" t="s">
        <v>189</v>
      </c>
      <c r="D241" s="91" t="s">
        <v>101</v>
      </c>
      <c r="E241" s="93">
        <v>40031</v>
      </c>
      <c r="F241" s="93">
        <v>40032</v>
      </c>
      <c r="G241" s="91">
        <v>1</v>
      </c>
      <c r="H241" s="91" t="s">
        <v>100</v>
      </c>
      <c r="I241" s="91" t="s">
        <v>222</v>
      </c>
      <c r="J241" s="91" t="s">
        <v>84</v>
      </c>
    </row>
    <row r="242" spans="1:10" ht="12.75" customHeight="1">
      <c r="A242" s="92" t="s">
        <v>139</v>
      </c>
      <c r="B242" s="92" t="s">
        <v>188</v>
      </c>
      <c r="C242" s="92" t="s">
        <v>189</v>
      </c>
      <c r="D242" s="92" t="s">
        <v>101</v>
      </c>
      <c r="E242" s="94">
        <v>40050</v>
      </c>
      <c r="F242" s="94">
        <v>40051</v>
      </c>
      <c r="G242" s="92">
        <v>1</v>
      </c>
      <c r="H242" s="92" t="s">
        <v>100</v>
      </c>
      <c r="I242" s="92" t="s">
        <v>222</v>
      </c>
      <c r="J242" s="92" t="s">
        <v>84</v>
      </c>
    </row>
    <row r="243" spans="1:10" ht="12.75" customHeight="1">
      <c r="A243" s="31"/>
      <c r="B243" s="56">
        <f>SUM(IF(FREQUENCY(MATCH(B143:B242,B143:B242,0),MATCH(B143:B242,B143:B242,0))&gt;0,1))</f>
        <v>21</v>
      </c>
      <c r="C243" s="32"/>
      <c r="D243" s="32">
        <f>COUNTA(D143:D242)</f>
        <v>100</v>
      </c>
      <c r="E243" s="32"/>
      <c r="F243" s="32"/>
      <c r="G243" s="32">
        <f>SUM(G143:G242)</f>
        <v>351</v>
      </c>
      <c r="H243" s="31"/>
      <c r="I243" s="31"/>
      <c r="J243" s="45"/>
    </row>
    <row r="244" spans="1:10" ht="12.75" customHeight="1">
      <c r="A244" s="31"/>
      <c r="B244" s="56"/>
      <c r="C244" s="32"/>
      <c r="D244" s="32"/>
      <c r="E244" s="32"/>
      <c r="F244" s="32"/>
      <c r="G244" s="32"/>
      <c r="H244" s="31"/>
      <c r="I244" s="31"/>
      <c r="J244" s="45"/>
    </row>
    <row r="245" spans="1:10" ht="12.75" customHeight="1">
      <c r="A245" s="91" t="s">
        <v>190</v>
      </c>
      <c r="B245" s="91" t="s">
        <v>191</v>
      </c>
      <c r="C245" s="91" t="s">
        <v>192</v>
      </c>
      <c r="D245" s="91" t="s">
        <v>101</v>
      </c>
      <c r="E245" s="93">
        <v>39967</v>
      </c>
      <c r="F245" s="93">
        <v>39969</v>
      </c>
      <c r="G245" s="91">
        <v>2</v>
      </c>
      <c r="H245" s="91" t="s">
        <v>100</v>
      </c>
      <c r="I245" s="91" t="s">
        <v>222</v>
      </c>
      <c r="J245" s="91" t="s">
        <v>84</v>
      </c>
    </row>
    <row r="246" spans="1:10" ht="12.75" customHeight="1">
      <c r="A246" s="91" t="s">
        <v>190</v>
      </c>
      <c r="B246" s="91" t="s">
        <v>191</v>
      </c>
      <c r="C246" s="91" t="s">
        <v>192</v>
      </c>
      <c r="D246" s="91" t="s">
        <v>101</v>
      </c>
      <c r="E246" s="93">
        <v>39985</v>
      </c>
      <c r="F246" s="93">
        <v>39988</v>
      </c>
      <c r="G246" s="91">
        <v>3</v>
      </c>
      <c r="H246" s="91" t="s">
        <v>100</v>
      </c>
      <c r="I246" s="91" t="s">
        <v>222</v>
      </c>
      <c r="J246" s="91" t="s">
        <v>84</v>
      </c>
    </row>
    <row r="247" spans="1:10" ht="12.75" customHeight="1">
      <c r="A247" s="91" t="s">
        <v>190</v>
      </c>
      <c r="B247" s="91" t="s">
        <v>191</v>
      </c>
      <c r="C247" s="91" t="s">
        <v>192</v>
      </c>
      <c r="D247" s="91" t="s">
        <v>101</v>
      </c>
      <c r="E247" s="93">
        <v>39997</v>
      </c>
      <c r="F247" s="93">
        <v>39999</v>
      </c>
      <c r="G247" s="91">
        <v>2</v>
      </c>
      <c r="H247" s="91" t="s">
        <v>100</v>
      </c>
      <c r="I247" s="91" t="s">
        <v>222</v>
      </c>
      <c r="J247" s="91" t="s">
        <v>84</v>
      </c>
    </row>
    <row r="248" spans="1:10" ht="12.75" customHeight="1">
      <c r="A248" s="91" t="s">
        <v>190</v>
      </c>
      <c r="B248" s="91" t="s">
        <v>191</v>
      </c>
      <c r="C248" s="91" t="s">
        <v>192</v>
      </c>
      <c r="D248" s="91" t="s">
        <v>101</v>
      </c>
      <c r="E248" s="93">
        <v>40007</v>
      </c>
      <c r="F248" s="93">
        <v>40009</v>
      </c>
      <c r="G248" s="91">
        <v>2</v>
      </c>
      <c r="H248" s="91" t="s">
        <v>100</v>
      </c>
      <c r="I248" s="91" t="s">
        <v>222</v>
      </c>
      <c r="J248" s="91" t="s">
        <v>84</v>
      </c>
    </row>
    <row r="249" spans="1:10" ht="12.75" customHeight="1">
      <c r="A249" s="91" t="s">
        <v>190</v>
      </c>
      <c r="B249" s="91" t="s">
        <v>191</v>
      </c>
      <c r="C249" s="91" t="s">
        <v>192</v>
      </c>
      <c r="D249" s="91" t="s">
        <v>101</v>
      </c>
      <c r="E249" s="93">
        <v>40012</v>
      </c>
      <c r="F249" s="93">
        <v>40013</v>
      </c>
      <c r="G249" s="91">
        <v>1</v>
      </c>
      <c r="H249" s="91" t="s">
        <v>100</v>
      </c>
      <c r="I249" s="91" t="s">
        <v>222</v>
      </c>
      <c r="J249" s="91" t="s">
        <v>84</v>
      </c>
    </row>
    <row r="250" spans="1:10" ht="12.75" customHeight="1">
      <c r="A250" s="91" t="s">
        <v>190</v>
      </c>
      <c r="B250" s="91" t="s">
        <v>191</v>
      </c>
      <c r="C250" s="91" t="s">
        <v>192</v>
      </c>
      <c r="D250" s="91" t="s">
        <v>101</v>
      </c>
      <c r="E250" s="93">
        <v>40035</v>
      </c>
      <c r="F250" s="93">
        <v>40036</v>
      </c>
      <c r="G250" s="91">
        <v>1</v>
      </c>
      <c r="H250" s="91" t="s">
        <v>100</v>
      </c>
      <c r="I250" s="91" t="s">
        <v>222</v>
      </c>
      <c r="J250" s="91" t="s">
        <v>84</v>
      </c>
    </row>
    <row r="251" spans="1:10" ht="12.75" customHeight="1">
      <c r="A251" s="91" t="s">
        <v>190</v>
      </c>
      <c r="B251" s="91" t="s">
        <v>191</v>
      </c>
      <c r="C251" s="91" t="s">
        <v>192</v>
      </c>
      <c r="D251" s="91" t="s">
        <v>101</v>
      </c>
      <c r="E251" s="93">
        <v>40038</v>
      </c>
      <c r="F251" s="93">
        <v>40039</v>
      </c>
      <c r="G251" s="91">
        <v>1</v>
      </c>
      <c r="H251" s="91" t="s">
        <v>100</v>
      </c>
      <c r="I251" s="91" t="s">
        <v>222</v>
      </c>
      <c r="J251" s="91" t="s">
        <v>84</v>
      </c>
    </row>
    <row r="252" spans="1:10" ht="12.75" customHeight="1">
      <c r="A252" s="91" t="s">
        <v>190</v>
      </c>
      <c r="B252" s="91" t="s">
        <v>191</v>
      </c>
      <c r="C252" s="91" t="s">
        <v>192</v>
      </c>
      <c r="D252" s="91" t="s">
        <v>101</v>
      </c>
      <c r="E252" s="93">
        <v>40047</v>
      </c>
      <c r="F252" s="93">
        <v>40048</v>
      </c>
      <c r="G252" s="91">
        <v>1</v>
      </c>
      <c r="H252" s="91" t="s">
        <v>100</v>
      </c>
      <c r="I252" s="91" t="s">
        <v>222</v>
      </c>
      <c r="J252" s="91" t="s">
        <v>84</v>
      </c>
    </row>
    <row r="253" spans="1:10" ht="12.75" customHeight="1">
      <c r="A253" s="91" t="s">
        <v>190</v>
      </c>
      <c r="B253" s="91" t="s">
        <v>191</v>
      </c>
      <c r="C253" s="91" t="s">
        <v>192</v>
      </c>
      <c r="D253" s="91" t="s">
        <v>101</v>
      </c>
      <c r="E253" s="93">
        <v>40055</v>
      </c>
      <c r="F253" s="93">
        <v>40057</v>
      </c>
      <c r="G253" s="91">
        <v>2</v>
      </c>
      <c r="H253" s="91" t="s">
        <v>100</v>
      </c>
      <c r="I253" s="91" t="s">
        <v>222</v>
      </c>
      <c r="J253" s="91" t="s">
        <v>84</v>
      </c>
    </row>
    <row r="254" spans="1:10" ht="12.75" customHeight="1">
      <c r="A254" s="91" t="s">
        <v>190</v>
      </c>
      <c r="B254" s="96" t="s">
        <v>255</v>
      </c>
      <c r="C254" s="97" t="s">
        <v>256</v>
      </c>
      <c r="D254" s="95" t="s">
        <v>101</v>
      </c>
      <c r="E254" s="100">
        <v>39963</v>
      </c>
      <c r="F254" s="100">
        <v>39964</v>
      </c>
      <c r="G254" s="95">
        <v>1</v>
      </c>
      <c r="H254" s="95" t="s">
        <v>100</v>
      </c>
      <c r="I254" s="95" t="s">
        <v>222</v>
      </c>
      <c r="J254" s="95" t="s">
        <v>84</v>
      </c>
    </row>
    <row r="255" spans="1:10" ht="12.75" customHeight="1">
      <c r="A255" s="91" t="s">
        <v>190</v>
      </c>
      <c r="B255" s="96" t="s">
        <v>255</v>
      </c>
      <c r="C255" s="97" t="s">
        <v>256</v>
      </c>
      <c r="D255" s="95" t="s">
        <v>101</v>
      </c>
      <c r="E255" s="100">
        <v>39973</v>
      </c>
      <c r="F255" s="100">
        <v>39974</v>
      </c>
      <c r="G255" s="95">
        <v>1</v>
      </c>
      <c r="H255" s="95" t="s">
        <v>100</v>
      </c>
      <c r="I255" s="95" t="s">
        <v>222</v>
      </c>
      <c r="J255" s="95" t="s">
        <v>84</v>
      </c>
    </row>
    <row r="256" spans="1:10" ht="12.75" customHeight="1">
      <c r="A256" s="91" t="s">
        <v>190</v>
      </c>
      <c r="B256" s="96" t="s">
        <v>255</v>
      </c>
      <c r="C256" s="97" t="s">
        <v>256</v>
      </c>
      <c r="D256" s="95" t="s">
        <v>101</v>
      </c>
      <c r="E256" s="100">
        <v>39983</v>
      </c>
      <c r="F256" s="100">
        <v>39984</v>
      </c>
      <c r="G256" s="95">
        <v>1</v>
      </c>
      <c r="H256" s="95" t="s">
        <v>100</v>
      </c>
      <c r="I256" s="95" t="s">
        <v>222</v>
      </c>
      <c r="J256" s="95" t="s">
        <v>84</v>
      </c>
    </row>
    <row r="257" spans="1:10" ht="12.75" customHeight="1">
      <c r="A257" s="91" t="s">
        <v>190</v>
      </c>
      <c r="B257" s="96" t="s">
        <v>255</v>
      </c>
      <c r="C257" s="97" t="s">
        <v>256</v>
      </c>
      <c r="D257" s="95" t="s">
        <v>101</v>
      </c>
      <c r="E257" s="100">
        <v>39986</v>
      </c>
      <c r="F257" s="100">
        <v>39987</v>
      </c>
      <c r="G257" s="95">
        <v>1</v>
      </c>
      <c r="H257" s="95" t="s">
        <v>100</v>
      </c>
      <c r="I257" s="95" t="s">
        <v>222</v>
      </c>
      <c r="J257" s="95" t="s">
        <v>84</v>
      </c>
    </row>
    <row r="258" spans="1:10" ht="12.75" customHeight="1">
      <c r="A258" s="91" t="s">
        <v>190</v>
      </c>
      <c r="B258" s="96" t="s">
        <v>255</v>
      </c>
      <c r="C258" s="97" t="s">
        <v>256</v>
      </c>
      <c r="D258" s="95" t="s">
        <v>101</v>
      </c>
      <c r="E258" s="100">
        <v>39997</v>
      </c>
      <c r="F258" s="100">
        <v>39998</v>
      </c>
      <c r="G258" s="95">
        <v>1</v>
      </c>
      <c r="H258" s="95" t="s">
        <v>100</v>
      </c>
      <c r="I258" s="95" t="s">
        <v>222</v>
      </c>
      <c r="J258" s="95" t="s">
        <v>84</v>
      </c>
    </row>
    <row r="259" spans="1:10" ht="12.75" customHeight="1">
      <c r="A259" s="91" t="s">
        <v>190</v>
      </c>
      <c r="B259" s="96" t="s">
        <v>255</v>
      </c>
      <c r="C259" s="97" t="s">
        <v>256</v>
      </c>
      <c r="D259" s="95" t="s">
        <v>101</v>
      </c>
      <c r="E259" s="100">
        <v>40011</v>
      </c>
      <c r="F259" s="100">
        <v>40012</v>
      </c>
      <c r="G259" s="95">
        <v>1</v>
      </c>
      <c r="H259" s="95" t="s">
        <v>100</v>
      </c>
      <c r="I259" s="95" t="s">
        <v>222</v>
      </c>
      <c r="J259" s="95" t="s">
        <v>84</v>
      </c>
    </row>
    <row r="260" spans="1:10" ht="12.75" customHeight="1">
      <c r="A260" s="91" t="s">
        <v>190</v>
      </c>
      <c r="B260" s="96" t="s">
        <v>255</v>
      </c>
      <c r="C260" s="97" t="s">
        <v>256</v>
      </c>
      <c r="D260" s="95" t="s">
        <v>101</v>
      </c>
      <c r="E260" s="100">
        <v>40030</v>
      </c>
      <c r="F260" s="100">
        <v>40031</v>
      </c>
      <c r="G260" s="95">
        <v>1</v>
      </c>
      <c r="H260" s="95" t="s">
        <v>100</v>
      </c>
      <c r="I260" s="95" t="s">
        <v>222</v>
      </c>
      <c r="J260" s="95" t="s">
        <v>84</v>
      </c>
    </row>
    <row r="261" spans="1:10" ht="12.75" customHeight="1">
      <c r="A261" s="91" t="s">
        <v>190</v>
      </c>
      <c r="B261" s="91" t="s">
        <v>193</v>
      </c>
      <c r="C261" s="91" t="s">
        <v>194</v>
      </c>
      <c r="D261" s="91" t="s">
        <v>101</v>
      </c>
      <c r="E261" s="93">
        <v>39959</v>
      </c>
      <c r="F261" s="93">
        <v>39960</v>
      </c>
      <c r="G261" s="91">
        <v>1</v>
      </c>
      <c r="H261" s="91" t="s">
        <v>100</v>
      </c>
      <c r="I261" s="91" t="s">
        <v>222</v>
      </c>
      <c r="J261" s="91" t="s">
        <v>84</v>
      </c>
    </row>
    <row r="262" spans="1:10" ht="12.75" customHeight="1">
      <c r="A262" s="91" t="s">
        <v>190</v>
      </c>
      <c r="B262" s="91" t="s">
        <v>193</v>
      </c>
      <c r="C262" s="91" t="s">
        <v>194</v>
      </c>
      <c r="D262" s="91" t="s">
        <v>101</v>
      </c>
      <c r="E262" s="93">
        <v>39973</v>
      </c>
      <c r="F262" s="93">
        <v>39974</v>
      </c>
      <c r="G262" s="91">
        <v>1</v>
      </c>
      <c r="H262" s="91" t="s">
        <v>100</v>
      </c>
      <c r="I262" s="91" t="s">
        <v>222</v>
      </c>
      <c r="J262" s="91" t="s">
        <v>84</v>
      </c>
    </row>
    <row r="263" spans="1:10" ht="12.75" customHeight="1">
      <c r="A263" s="91" t="s">
        <v>190</v>
      </c>
      <c r="B263" s="91" t="s">
        <v>193</v>
      </c>
      <c r="C263" s="91" t="s">
        <v>194</v>
      </c>
      <c r="D263" s="91" t="s">
        <v>101</v>
      </c>
      <c r="E263" s="93">
        <v>39977</v>
      </c>
      <c r="F263" s="93">
        <v>39978</v>
      </c>
      <c r="G263" s="91">
        <v>1</v>
      </c>
      <c r="H263" s="91" t="s">
        <v>100</v>
      </c>
      <c r="I263" s="91" t="s">
        <v>222</v>
      </c>
      <c r="J263" s="91" t="s">
        <v>84</v>
      </c>
    </row>
    <row r="264" spans="1:10" ht="12.75" customHeight="1">
      <c r="A264" s="91" t="s">
        <v>190</v>
      </c>
      <c r="B264" s="91" t="s">
        <v>193</v>
      </c>
      <c r="C264" s="91" t="s">
        <v>194</v>
      </c>
      <c r="D264" s="91" t="s">
        <v>101</v>
      </c>
      <c r="E264" s="93">
        <v>39983</v>
      </c>
      <c r="F264" s="93">
        <v>39984</v>
      </c>
      <c r="G264" s="91">
        <v>1</v>
      </c>
      <c r="H264" s="91" t="s">
        <v>100</v>
      </c>
      <c r="I264" s="91" t="s">
        <v>222</v>
      </c>
      <c r="J264" s="91" t="s">
        <v>84</v>
      </c>
    </row>
    <row r="265" spans="1:10" ht="12.75" customHeight="1">
      <c r="A265" s="91" t="s">
        <v>190</v>
      </c>
      <c r="B265" s="91" t="s">
        <v>193</v>
      </c>
      <c r="C265" s="91" t="s">
        <v>194</v>
      </c>
      <c r="D265" s="91" t="s">
        <v>101</v>
      </c>
      <c r="E265" s="93">
        <v>39986</v>
      </c>
      <c r="F265" s="93">
        <v>39987</v>
      </c>
      <c r="G265" s="91">
        <v>1</v>
      </c>
      <c r="H265" s="91" t="s">
        <v>100</v>
      </c>
      <c r="I265" s="91" t="s">
        <v>222</v>
      </c>
      <c r="J265" s="91" t="s">
        <v>84</v>
      </c>
    </row>
    <row r="266" spans="1:10" ht="12.75" customHeight="1">
      <c r="A266" s="91" t="s">
        <v>190</v>
      </c>
      <c r="B266" s="91" t="s">
        <v>193</v>
      </c>
      <c r="C266" s="91" t="s">
        <v>194</v>
      </c>
      <c r="D266" s="91" t="s">
        <v>101</v>
      </c>
      <c r="E266" s="93">
        <v>39997</v>
      </c>
      <c r="F266" s="93">
        <v>39999</v>
      </c>
      <c r="G266" s="91">
        <v>2</v>
      </c>
      <c r="H266" s="91" t="s">
        <v>100</v>
      </c>
      <c r="I266" s="91" t="s">
        <v>222</v>
      </c>
      <c r="J266" s="91" t="s">
        <v>84</v>
      </c>
    </row>
    <row r="267" spans="1:10" ht="12.75" customHeight="1">
      <c r="A267" s="91" t="s">
        <v>190</v>
      </c>
      <c r="B267" s="91" t="s">
        <v>193</v>
      </c>
      <c r="C267" s="91" t="s">
        <v>194</v>
      </c>
      <c r="D267" s="91" t="s">
        <v>101</v>
      </c>
      <c r="E267" s="93">
        <v>40026</v>
      </c>
      <c r="F267" s="93">
        <v>40027</v>
      </c>
      <c r="G267" s="91">
        <v>1</v>
      </c>
      <c r="H267" s="91" t="s">
        <v>100</v>
      </c>
      <c r="I267" s="91" t="s">
        <v>222</v>
      </c>
      <c r="J267" s="91" t="s">
        <v>84</v>
      </c>
    </row>
    <row r="268" spans="1:10" ht="12.75" customHeight="1">
      <c r="A268" s="92" t="s">
        <v>190</v>
      </c>
      <c r="B268" s="92" t="s">
        <v>193</v>
      </c>
      <c r="C268" s="92" t="s">
        <v>194</v>
      </c>
      <c r="D268" s="92" t="s">
        <v>101</v>
      </c>
      <c r="E268" s="94">
        <v>40028</v>
      </c>
      <c r="F268" s="94">
        <v>40029</v>
      </c>
      <c r="G268" s="92">
        <v>1</v>
      </c>
      <c r="H268" s="92" t="s">
        <v>100</v>
      </c>
      <c r="I268" s="92" t="s">
        <v>222</v>
      </c>
      <c r="J268" s="92" t="s">
        <v>84</v>
      </c>
    </row>
    <row r="269" spans="1:10" ht="12.75" customHeight="1">
      <c r="A269" s="31"/>
      <c r="B269" s="56">
        <f>SUM(IF(FREQUENCY(MATCH(B245:B268,B245:B268,0),MATCH(B245:B268,B245:B268,0))&gt;0,1))</f>
        <v>3</v>
      </c>
      <c r="C269" s="32"/>
      <c r="D269" s="32">
        <f>COUNTA(D245:D268)</f>
        <v>24</v>
      </c>
      <c r="E269" s="32"/>
      <c r="F269" s="32"/>
      <c r="G269" s="32">
        <f>SUM(G245:G268)</f>
        <v>31</v>
      </c>
      <c r="H269" s="31"/>
      <c r="I269" s="31"/>
      <c r="J269" s="45"/>
    </row>
    <row r="270" spans="1:10" ht="12.75" customHeight="1">
      <c r="A270" s="31"/>
      <c r="B270" s="56"/>
      <c r="C270" s="32"/>
      <c r="D270" s="32"/>
      <c r="E270" s="32"/>
      <c r="F270" s="32"/>
      <c r="G270" s="32"/>
      <c r="H270" s="31"/>
      <c r="I270" s="31"/>
      <c r="J270" s="45"/>
    </row>
    <row r="271" spans="1:10" ht="12.75" customHeight="1">
      <c r="A271" s="91" t="s">
        <v>195</v>
      </c>
      <c r="B271" s="91" t="s">
        <v>196</v>
      </c>
      <c r="C271" s="91" t="s">
        <v>197</v>
      </c>
      <c r="D271" s="91" t="s">
        <v>101</v>
      </c>
      <c r="E271" s="93">
        <v>39962</v>
      </c>
      <c r="F271" s="93">
        <v>39966</v>
      </c>
      <c r="G271" s="91">
        <v>4</v>
      </c>
      <c r="H271" s="91" t="s">
        <v>100</v>
      </c>
      <c r="I271" s="91" t="s">
        <v>222</v>
      </c>
      <c r="J271" s="91" t="s">
        <v>84</v>
      </c>
    </row>
    <row r="272" spans="1:10" ht="12.75" customHeight="1">
      <c r="A272" s="91" t="s">
        <v>195</v>
      </c>
      <c r="B272" s="91" t="s">
        <v>196</v>
      </c>
      <c r="C272" s="91" t="s">
        <v>197</v>
      </c>
      <c r="D272" s="91" t="s">
        <v>101</v>
      </c>
      <c r="E272" s="93">
        <v>39967</v>
      </c>
      <c r="F272" s="93">
        <v>39968</v>
      </c>
      <c r="G272" s="91">
        <v>1</v>
      </c>
      <c r="H272" s="91" t="s">
        <v>100</v>
      </c>
      <c r="I272" s="91" t="s">
        <v>222</v>
      </c>
      <c r="J272" s="91" t="s">
        <v>84</v>
      </c>
    </row>
    <row r="273" spans="1:10" ht="12.75" customHeight="1">
      <c r="A273" s="91" t="s">
        <v>195</v>
      </c>
      <c r="B273" s="91" t="s">
        <v>196</v>
      </c>
      <c r="C273" s="91" t="s">
        <v>197</v>
      </c>
      <c r="D273" s="91" t="s">
        <v>101</v>
      </c>
      <c r="E273" s="93">
        <v>39969</v>
      </c>
      <c r="F273" s="93">
        <v>39973</v>
      </c>
      <c r="G273" s="91">
        <v>4</v>
      </c>
      <c r="H273" s="91" t="s">
        <v>100</v>
      </c>
      <c r="I273" s="91" t="s">
        <v>222</v>
      </c>
      <c r="J273" s="91" t="s">
        <v>84</v>
      </c>
    </row>
    <row r="274" spans="1:10" ht="12.75" customHeight="1">
      <c r="A274" s="91" t="s">
        <v>195</v>
      </c>
      <c r="B274" s="91" t="s">
        <v>196</v>
      </c>
      <c r="C274" s="91" t="s">
        <v>197</v>
      </c>
      <c r="D274" s="91" t="s">
        <v>101</v>
      </c>
      <c r="E274" s="93">
        <v>39980</v>
      </c>
      <c r="F274" s="93">
        <v>39981</v>
      </c>
      <c r="G274" s="91">
        <v>1</v>
      </c>
      <c r="H274" s="91" t="s">
        <v>100</v>
      </c>
      <c r="I274" s="91" t="s">
        <v>222</v>
      </c>
      <c r="J274" s="91" t="s">
        <v>84</v>
      </c>
    </row>
    <row r="275" spans="1:10" ht="12.75" customHeight="1">
      <c r="A275" s="91" t="s">
        <v>195</v>
      </c>
      <c r="B275" s="91" t="s">
        <v>196</v>
      </c>
      <c r="C275" s="91" t="s">
        <v>197</v>
      </c>
      <c r="D275" s="91" t="s">
        <v>101</v>
      </c>
      <c r="E275" s="93">
        <v>39983</v>
      </c>
      <c r="F275" s="93">
        <v>39987</v>
      </c>
      <c r="G275" s="91">
        <v>4</v>
      </c>
      <c r="H275" s="91" t="s">
        <v>100</v>
      </c>
      <c r="I275" s="91" t="s">
        <v>222</v>
      </c>
      <c r="J275" s="91" t="s">
        <v>84</v>
      </c>
    </row>
    <row r="276" spans="1:10" ht="12.75" customHeight="1">
      <c r="A276" s="91" t="s">
        <v>195</v>
      </c>
      <c r="B276" s="91" t="s">
        <v>196</v>
      </c>
      <c r="C276" s="91" t="s">
        <v>197</v>
      </c>
      <c r="D276" s="91" t="s">
        <v>101</v>
      </c>
      <c r="E276" s="93">
        <v>40015</v>
      </c>
      <c r="F276" s="93">
        <v>40023</v>
      </c>
      <c r="G276" s="91">
        <v>8</v>
      </c>
      <c r="H276" s="91" t="s">
        <v>100</v>
      </c>
      <c r="I276" s="91" t="s">
        <v>222</v>
      </c>
      <c r="J276" s="91" t="s">
        <v>84</v>
      </c>
    </row>
    <row r="277" spans="1:10" ht="12.75" customHeight="1">
      <c r="A277" s="91" t="s">
        <v>195</v>
      </c>
      <c r="B277" s="91" t="s">
        <v>196</v>
      </c>
      <c r="C277" s="91" t="s">
        <v>197</v>
      </c>
      <c r="D277" s="91" t="s">
        <v>101</v>
      </c>
      <c r="E277" s="93">
        <v>40024</v>
      </c>
      <c r="F277" s="93">
        <v>40025</v>
      </c>
      <c r="G277" s="91">
        <v>1</v>
      </c>
      <c r="H277" s="91" t="s">
        <v>100</v>
      </c>
      <c r="I277" s="91" t="s">
        <v>222</v>
      </c>
      <c r="J277" s="91" t="s">
        <v>84</v>
      </c>
    </row>
    <row r="278" spans="1:10" ht="12.75" customHeight="1">
      <c r="A278" s="91" t="s">
        <v>195</v>
      </c>
      <c r="B278" s="91" t="s">
        <v>196</v>
      </c>
      <c r="C278" s="91" t="s">
        <v>197</v>
      </c>
      <c r="D278" s="91" t="s">
        <v>101</v>
      </c>
      <c r="E278" s="93">
        <v>40031</v>
      </c>
      <c r="F278" s="93">
        <v>40036</v>
      </c>
      <c r="G278" s="91">
        <v>5</v>
      </c>
      <c r="H278" s="91" t="s">
        <v>100</v>
      </c>
      <c r="I278" s="91" t="s">
        <v>222</v>
      </c>
      <c r="J278" s="91" t="s">
        <v>84</v>
      </c>
    </row>
    <row r="279" spans="1:10" ht="12.75" customHeight="1">
      <c r="A279" s="91" t="s">
        <v>195</v>
      </c>
      <c r="B279" s="91" t="s">
        <v>196</v>
      </c>
      <c r="C279" s="91" t="s">
        <v>197</v>
      </c>
      <c r="D279" s="91" t="s">
        <v>101</v>
      </c>
      <c r="E279" s="93">
        <v>40038</v>
      </c>
      <c r="F279" s="93">
        <v>40039</v>
      </c>
      <c r="G279" s="91">
        <v>1</v>
      </c>
      <c r="H279" s="91" t="s">
        <v>100</v>
      </c>
      <c r="I279" s="91" t="s">
        <v>222</v>
      </c>
      <c r="J279" s="91" t="s">
        <v>84</v>
      </c>
    </row>
    <row r="280" spans="1:10" ht="12.75" customHeight="1">
      <c r="A280" s="91" t="s">
        <v>200</v>
      </c>
      <c r="B280" s="91" t="s">
        <v>198</v>
      </c>
      <c r="C280" s="91" t="s">
        <v>199</v>
      </c>
      <c r="D280" s="91" t="s">
        <v>101</v>
      </c>
      <c r="E280" s="93">
        <v>39983</v>
      </c>
      <c r="F280" s="93">
        <v>39987</v>
      </c>
      <c r="G280" s="91">
        <v>4</v>
      </c>
      <c r="H280" s="91" t="s">
        <v>100</v>
      </c>
      <c r="I280" s="91" t="s">
        <v>222</v>
      </c>
      <c r="J280" s="91" t="s">
        <v>84</v>
      </c>
    </row>
    <row r="281" spans="1:10" ht="12.75" customHeight="1">
      <c r="A281" s="91" t="s">
        <v>200</v>
      </c>
      <c r="B281" s="91" t="s">
        <v>198</v>
      </c>
      <c r="C281" s="91" t="s">
        <v>199</v>
      </c>
      <c r="D281" s="91" t="s">
        <v>101</v>
      </c>
      <c r="E281" s="93">
        <v>39994</v>
      </c>
      <c r="F281" s="93">
        <v>39995</v>
      </c>
      <c r="G281" s="91">
        <v>1</v>
      </c>
      <c r="H281" s="91" t="s">
        <v>100</v>
      </c>
      <c r="I281" s="91" t="s">
        <v>222</v>
      </c>
      <c r="J281" s="91" t="s">
        <v>84</v>
      </c>
    </row>
    <row r="282" spans="1:10" ht="12.75" customHeight="1">
      <c r="A282" s="91" t="s">
        <v>200</v>
      </c>
      <c r="B282" s="91" t="s">
        <v>198</v>
      </c>
      <c r="C282" s="91" t="s">
        <v>199</v>
      </c>
      <c r="D282" s="91" t="s">
        <v>101</v>
      </c>
      <c r="E282" s="93">
        <v>40016</v>
      </c>
      <c r="F282" s="93">
        <v>40022</v>
      </c>
      <c r="G282" s="91">
        <v>6</v>
      </c>
      <c r="H282" s="91" t="s">
        <v>100</v>
      </c>
      <c r="I282" s="91" t="s">
        <v>222</v>
      </c>
      <c r="J282" s="91" t="s">
        <v>84</v>
      </c>
    </row>
    <row r="283" spans="1:10" ht="12.75" customHeight="1">
      <c r="A283" s="92" t="s">
        <v>200</v>
      </c>
      <c r="B283" s="92" t="s">
        <v>198</v>
      </c>
      <c r="C283" s="92" t="s">
        <v>199</v>
      </c>
      <c r="D283" s="92" t="s">
        <v>101</v>
      </c>
      <c r="E283" s="94">
        <v>40044</v>
      </c>
      <c r="F283" s="94">
        <v>40045</v>
      </c>
      <c r="G283" s="92">
        <v>1</v>
      </c>
      <c r="H283" s="92" t="s">
        <v>100</v>
      </c>
      <c r="I283" s="92" t="s">
        <v>222</v>
      </c>
      <c r="J283" s="92" t="s">
        <v>84</v>
      </c>
    </row>
    <row r="284" spans="1:10" ht="12.75" customHeight="1">
      <c r="A284" s="31"/>
      <c r="B284" s="56">
        <f>SUM(IF(FREQUENCY(MATCH(B271:B283,B271:B283,0),MATCH(B271:B283,B271:B283,0))&gt;0,1))</f>
        <v>2</v>
      </c>
      <c r="C284" s="32"/>
      <c r="D284" s="32">
        <f>COUNTA(D271:D283)</f>
        <v>13</v>
      </c>
      <c r="E284" s="32"/>
      <c r="F284" s="32"/>
      <c r="G284" s="32">
        <f>SUM(G271:G283)</f>
        <v>41</v>
      </c>
      <c r="H284" s="31"/>
      <c r="I284" s="31"/>
      <c r="J284" s="45"/>
    </row>
    <row r="285" spans="1:10" ht="12.75" customHeight="1">
      <c r="A285" s="31"/>
      <c r="B285" s="56"/>
      <c r="C285" s="32"/>
      <c r="D285" s="32"/>
      <c r="E285" s="32"/>
      <c r="F285" s="32"/>
      <c r="G285" s="32"/>
      <c r="H285" s="31"/>
      <c r="I285" s="31"/>
      <c r="J285" s="45"/>
    </row>
    <row r="286" spans="1:10" ht="12.75" customHeight="1">
      <c r="A286" s="91" t="s">
        <v>200</v>
      </c>
      <c r="B286" s="91" t="s">
        <v>201</v>
      </c>
      <c r="C286" s="91" t="s">
        <v>202</v>
      </c>
      <c r="D286" s="91" t="s">
        <v>101</v>
      </c>
      <c r="E286" s="93">
        <v>39973</v>
      </c>
      <c r="F286" s="93">
        <v>39974</v>
      </c>
      <c r="G286" s="91">
        <v>1</v>
      </c>
      <c r="H286" s="91" t="s">
        <v>100</v>
      </c>
      <c r="I286" s="91" t="s">
        <v>222</v>
      </c>
      <c r="J286" s="91" t="s">
        <v>84</v>
      </c>
    </row>
    <row r="287" spans="1:10" ht="12.75" customHeight="1">
      <c r="A287" s="91" t="s">
        <v>200</v>
      </c>
      <c r="B287" s="91" t="s">
        <v>201</v>
      </c>
      <c r="C287" s="91" t="s">
        <v>202</v>
      </c>
      <c r="D287" s="91" t="s">
        <v>101</v>
      </c>
      <c r="E287" s="93">
        <v>39980</v>
      </c>
      <c r="F287" s="93">
        <v>39981</v>
      </c>
      <c r="G287" s="91">
        <v>1</v>
      </c>
      <c r="H287" s="91" t="s">
        <v>100</v>
      </c>
      <c r="I287" s="91" t="s">
        <v>222</v>
      </c>
      <c r="J287" s="91" t="s">
        <v>84</v>
      </c>
    </row>
    <row r="288" spans="1:10" ht="12.75" customHeight="1">
      <c r="A288" s="91" t="s">
        <v>200</v>
      </c>
      <c r="B288" s="91" t="s">
        <v>201</v>
      </c>
      <c r="C288" s="91" t="s">
        <v>202</v>
      </c>
      <c r="D288" s="91" t="s">
        <v>101</v>
      </c>
      <c r="E288" s="93">
        <v>39987</v>
      </c>
      <c r="F288" s="93">
        <v>39988</v>
      </c>
      <c r="G288" s="91">
        <v>1</v>
      </c>
      <c r="H288" s="91" t="s">
        <v>100</v>
      </c>
      <c r="I288" s="91" t="s">
        <v>222</v>
      </c>
      <c r="J288" s="91" t="s">
        <v>84</v>
      </c>
    </row>
    <row r="289" spans="1:10" ht="12.75" customHeight="1">
      <c r="A289" s="91" t="s">
        <v>200</v>
      </c>
      <c r="B289" s="91" t="s">
        <v>201</v>
      </c>
      <c r="C289" s="91" t="s">
        <v>202</v>
      </c>
      <c r="D289" s="91" t="s">
        <v>101</v>
      </c>
      <c r="E289" s="93">
        <v>39994</v>
      </c>
      <c r="F289" s="93">
        <v>39996</v>
      </c>
      <c r="G289" s="91">
        <v>2</v>
      </c>
      <c r="H289" s="91" t="s">
        <v>100</v>
      </c>
      <c r="I289" s="91" t="s">
        <v>222</v>
      </c>
      <c r="J289" s="91" t="s">
        <v>84</v>
      </c>
    </row>
    <row r="290" spans="1:10" ht="12.75" customHeight="1">
      <c r="A290" s="91" t="s">
        <v>200</v>
      </c>
      <c r="B290" s="91" t="s">
        <v>201</v>
      </c>
      <c r="C290" s="91" t="s">
        <v>202</v>
      </c>
      <c r="D290" s="91" t="s">
        <v>101</v>
      </c>
      <c r="E290" s="93">
        <v>40018</v>
      </c>
      <c r="F290" s="93">
        <v>40022</v>
      </c>
      <c r="G290" s="91">
        <v>4</v>
      </c>
      <c r="H290" s="91" t="s">
        <v>100</v>
      </c>
      <c r="I290" s="91" t="s">
        <v>222</v>
      </c>
      <c r="J290" s="91" t="s">
        <v>84</v>
      </c>
    </row>
    <row r="291" spans="1:10" ht="12.75" customHeight="1">
      <c r="A291" s="91" t="s">
        <v>200</v>
      </c>
      <c r="B291" s="91" t="s">
        <v>201</v>
      </c>
      <c r="C291" s="91" t="s">
        <v>202</v>
      </c>
      <c r="D291" s="91" t="s">
        <v>101</v>
      </c>
      <c r="E291" s="93">
        <v>40031</v>
      </c>
      <c r="F291" s="93">
        <v>40032</v>
      </c>
      <c r="G291" s="91">
        <v>1</v>
      </c>
      <c r="H291" s="91" t="s">
        <v>100</v>
      </c>
      <c r="I291" s="91" t="s">
        <v>222</v>
      </c>
      <c r="J291" s="91" t="s">
        <v>84</v>
      </c>
    </row>
    <row r="292" spans="1:10" ht="12.75" customHeight="1">
      <c r="A292" s="91" t="s">
        <v>200</v>
      </c>
      <c r="B292" s="91" t="s">
        <v>201</v>
      </c>
      <c r="C292" s="91" t="s">
        <v>202</v>
      </c>
      <c r="D292" s="91" t="s">
        <v>101</v>
      </c>
      <c r="E292" s="93">
        <v>40038</v>
      </c>
      <c r="F292" s="93">
        <v>40039</v>
      </c>
      <c r="G292" s="91">
        <v>1</v>
      </c>
      <c r="H292" s="91" t="s">
        <v>100</v>
      </c>
      <c r="I292" s="91" t="s">
        <v>222</v>
      </c>
      <c r="J292" s="91" t="s">
        <v>84</v>
      </c>
    </row>
    <row r="293" spans="1:10" ht="12.75" customHeight="1">
      <c r="A293" s="91" t="s">
        <v>200</v>
      </c>
      <c r="B293" s="91" t="s">
        <v>201</v>
      </c>
      <c r="C293" s="91" t="s">
        <v>202</v>
      </c>
      <c r="D293" s="91" t="s">
        <v>101</v>
      </c>
      <c r="E293" s="93">
        <v>40053</v>
      </c>
      <c r="F293" s="93">
        <v>40057</v>
      </c>
      <c r="G293" s="91">
        <v>4</v>
      </c>
      <c r="H293" s="91" t="s">
        <v>100</v>
      </c>
      <c r="I293" s="91" t="s">
        <v>222</v>
      </c>
      <c r="J293" s="91" t="s">
        <v>84</v>
      </c>
    </row>
    <row r="294" spans="1:10" ht="12.75" customHeight="1">
      <c r="A294" s="91" t="s">
        <v>200</v>
      </c>
      <c r="B294" s="91" t="s">
        <v>201</v>
      </c>
      <c r="C294" s="91" t="s">
        <v>202</v>
      </c>
      <c r="D294" s="91" t="s">
        <v>101</v>
      </c>
      <c r="E294" s="93">
        <v>40060</v>
      </c>
      <c r="F294" s="93">
        <v>40064</v>
      </c>
      <c r="G294" s="91">
        <v>4</v>
      </c>
      <c r="H294" s="91" t="s">
        <v>100</v>
      </c>
      <c r="I294" s="91" t="s">
        <v>222</v>
      </c>
      <c r="J294" s="91" t="s">
        <v>84</v>
      </c>
    </row>
    <row r="295" spans="1:10" ht="12.75" customHeight="1">
      <c r="A295" s="91" t="s">
        <v>200</v>
      </c>
      <c r="B295" s="91" t="s">
        <v>203</v>
      </c>
      <c r="C295" s="91" t="s">
        <v>204</v>
      </c>
      <c r="D295" s="91" t="s">
        <v>101</v>
      </c>
      <c r="E295" s="93">
        <v>39988</v>
      </c>
      <c r="F295" s="93">
        <v>39990</v>
      </c>
      <c r="G295" s="91">
        <v>2</v>
      </c>
      <c r="H295" s="91" t="s">
        <v>100</v>
      </c>
      <c r="I295" s="91" t="s">
        <v>222</v>
      </c>
      <c r="J295" s="91" t="s">
        <v>84</v>
      </c>
    </row>
    <row r="296" spans="1:10" ht="12.75" customHeight="1">
      <c r="A296" s="91" t="s">
        <v>200</v>
      </c>
      <c r="B296" s="91" t="s">
        <v>203</v>
      </c>
      <c r="C296" s="91" t="s">
        <v>204</v>
      </c>
      <c r="D296" s="91" t="s">
        <v>101</v>
      </c>
      <c r="E296" s="93">
        <v>40024</v>
      </c>
      <c r="F296" s="93">
        <v>40029</v>
      </c>
      <c r="G296" s="91">
        <v>5</v>
      </c>
      <c r="H296" s="91" t="s">
        <v>100</v>
      </c>
      <c r="I296" s="91" t="s">
        <v>222</v>
      </c>
      <c r="J296" s="91" t="s">
        <v>84</v>
      </c>
    </row>
    <row r="297" spans="1:10" ht="12.75" customHeight="1">
      <c r="A297" s="92" t="s">
        <v>200</v>
      </c>
      <c r="B297" s="92" t="s">
        <v>203</v>
      </c>
      <c r="C297" s="92" t="s">
        <v>204</v>
      </c>
      <c r="D297" s="92" t="s">
        <v>101</v>
      </c>
      <c r="E297" s="94">
        <v>40038</v>
      </c>
      <c r="F297" s="94">
        <v>40039</v>
      </c>
      <c r="G297" s="92">
        <v>1</v>
      </c>
      <c r="H297" s="92" t="s">
        <v>100</v>
      </c>
      <c r="I297" s="92" t="s">
        <v>222</v>
      </c>
      <c r="J297" s="92" t="s">
        <v>84</v>
      </c>
    </row>
    <row r="298" spans="1:10" ht="12.75" customHeight="1">
      <c r="A298" s="31"/>
      <c r="B298" s="56">
        <f>SUM(IF(FREQUENCY(MATCH(B286:B297,B286:B297,0),MATCH(B286:B297,B286:B297,0))&gt;0,1))</f>
        <v>2</v>
      </c>
      <c r="C298" s="32"/>
      <c r="D298" s="32">
        <f>COUNTA(D286:D297)</f>
        <v>12</v>
      </c>
      <c r="E298" s="32"/>
      <c r="F298" s="32"/>
      <c r="G298" s="32">
        <f>SUM(G286:G297)</f>
        <v>27</v>
      </c>
      <c r="H298" s="31"/>
      <c r="I298" s="31"/>
      <c r="J298" s="45"/>
    </row>
    <row r="299" spans="1:10" ht="12.75" customHeight="1">
      <c r="A299" s="31"/>
      <c r="B299" s="56"/>
      <c r="C299" s="32"/>
      <c r="D299" s="32"/>
      <c r="E299" s="32"/>
      <c r="F299" s="32"/>
      <c r="G299" s="32"/>
      <c r="H299" s="31"/>
      <c r="I299" s="31"/>
      <c r="J299" s="45"/>
    </row>
    <row r="300" spans="1:10" ht="12.75" customHeight="1">
      <c r="A300" s="91" t="s">
        <v>205</v>
      </c>
      <c r="B300" s="91" t="s">
        <v>206</v>
      </c>
      <c r="C300" s="91" t="s">
        <v>207</v>
      </c>
      <c r="D300" s="91" t="s">
        <v>101</v>
      </c>
      <c r="E300" s="93">
        <v>39973</v>
      </c>
      <c r="F300" s="93">
        <v>39974</v>
      </c>
      <c r="G300" s="91">
        <v>1</v>
      </c>
      <c r="H300" s="91" t="s">
        <v>100</v>
      </c>
      <c r="I300" s="91" t="s">
        <v>222</v>
      </c>
      <c r="J300" s="91" t="s">
        <v>84</v>
      </c>
    </row>
    <row r="301" spans="1:10" ht="12.75" customHeight="1">
      <c r="A301" s="91" t="s">
        <v>205</v>
      </c>
      <c r="B301" s="91" t="s">
        <v>206</v>
      </c>
      <c r="C301" s="91" t="s">
        <v>207</v>
      </c>
      <c r="D301" s="91" t="s">
        <v>101</v>
      </c>
      <c r="E301" s="93">
        <v>39975</v>
      </c>
      <c r="F301" s="93">
        <v>39980</v>
      </c>
      <c r="G301" s="91">
        <v>5</v>
      </c>
      <c r="H301" s="91" t="s">
        <v>100</v>
      </c>
      <c r="I301" s="91" t="s">
        <v>222</v>
      </c>
      <c r="J301" s="91" t="s">
        <v>84</v>
      </c>
    </row>
    <row r="302" spans="1:10" ht="12.75" customHeight="1">
      <c r="A302" s="91" t="s">
        <v>205</v>
      </c>
      <c r="B302" s="91" t="s">
        <v>206</v>
      </c>
      <c r="C302" s="91" t="s">
        <v>207</v>
      </c>
      <c r="D302" s="91" t="s">
        <v>101</v>
      </c>
      <c r="E302" s="93">
        <v>39995</v>
      </c>
      <c r="F302" s="93">
        <v>39996</v>
      </c>
      <c r="G302" s="91">
        <v>1</v>
      </c>
      <c r="H302" s="91" t="s">
        <v>100</v>
      </c>
      <c r="I302" s="91" t="s">
        <v>222</v>
      </c>
      <c r="J302" s="91" t="s">
        <v>84</v>
      </c>
    </row>
    <row r="303" spans="1:10" ht="12.75" customHeight="1">
      <c r="A303" s="91" t="s">
        <v>205</v>
      </c>
      <c r="B303" s="91" t="s">
        <v>206</v>
      </c>
      <c r="C303" s="91" t="s">
        <v>207</v>
      </c>
      <c r="D303" s="91" t="s">
        <v>101</v>
      </c>
      <c r="E303" s="93">
        <v>40017</v>
      </c>
      <c r="F303" s="93">
        <v>40022</v>
      </c>
      <c r="G303" s="91">
        <v>5</v>
      </c>
      <c r="H303" s="91" t="s">
        <v>100</v>
      </c>
      <c r="I303" s="91" t="s">
        <v>222</v>
      </c>
      <c r="J303" s="91" t="s">
        <v>84</v>
      </c>
    </row>
    <row r="304" spans="1:10" ht="12.75" customHeight="1">
      <c r="A304" s="91" t="s">
        <v>205</v>
      </c>
      <c r="B304" s="91" t="s">
        <v>206</v>
      </c>
      <c r="C304" s="91" t="s">
        <v>207</v>
      </c>
      <c r="D304" s="91" t="s">
        <v>101</v>
      </c>
      <c r="E304" s="93">
        <v>40024</v>
      </c>
      <c r="F304" s="93">
        <v>40029</v>
      </c>
      <c r="G304" s="91">
        <v>5</v>
      </c>
      <c r="H304" s="91" t="s">
        <v>100</v>
      </c>
      <c r="I304" s="91" t="s">
        <v>222</v>
      </c>
      <c r="J304" s="91" t="s">
        <v>84</v>
      </c>
    </row>
    <row r="305" spans="1:10" ht="12.75" customHeight="1">
      <c r="A305" s="91" t="s">
        <v>205</v>
      </c>
      <c r="B305" s="91" t="s">
        <v>206</v>
      </c>
      <c r="C305" s="91" t="s">
        <v>207</v>
      </c>
      <c r="D305" s="91" t="s">
        <v>101</v>
      </c>
      <c r="E305" s="93">
        <v>40031</v>
      </c>
      <c r="F305" s="93">
        <v>40032</v>
      </c>
      <c r="G305" s="91">
        <v>1</v>
      </c>
      <c r="H305" s="91" t="s">
        <v>100</v>
      </c>
      <c r="I305" s="91" t="s">
        <v>222</v>
      </c>
      <c r="J305" s="91" t="s">
        <v>84</v>
      </c>
    </row>
    <row r="306" spans="1:10" ht="12.75" customHeight="1">
      <c r="A306" s="91" t="s">
        <v>205</v>
      </c>
      <c r="B306" s="91" t="s">
        <v>206</v>
      </c>
      <c r="C306" s="91" t="s">
        <v>207</v>
      </c>
      <c r="D306" s="91" t="s">
        <v>101</v>
      </c>
      <c r="E306" s="93">
        <v>40052</v>
      </c>
      <c r="F306" s="93">
        <v>40057</v>
      </c>
      <c r="G306" s="91">
        <v>5</v>
      </c>
      <c r="H306" s="91" t="s">
        <v>100</v>
      </c>
      <c r="I306" s="91" t="s">
        <v>222</v>
      </c>
      <c r="J306" s="91" t="s">
        <v>84</v>
      </c>
    </row>
    <row r="307" spans="1:10" ht="12.75" customHeight="1">
      <c r="A307" s="91" t="s">
        <v>205</v>
      </c>
      <c r="B307" s="91" t="s">
        <v>206</v>
      </c>
      <c r="C307" s="91" t="s">
        <v>207</v>
      </c>
      <c r="D307" s="91" t="s">
        <v>101</v>
      </c>
      <c r="E307" s="93">
        <v>40058</v>
      </c>
      <c r="F307" s="93">
        <v>40059</v>
      </c>
      <c r="G307" s="91">
        <v>1</v>
      </c>
      <c r="H307" s="91" t="s">
        <v>100</v>
      </c>
      <c r="I307" s="91" t="s">
        <v>222</v>
      </c>
      <c r="J307" s="91" t="s">
        <v>84</v>
      </c>
    </row>
    <row r="308" spans="1:10" ht="12.75" customHeight="1">
      <c r="A308" s="91" t="s">
        <v>205</v>
      </c>
      <c r="B308" s="91" t="s">
        <v>208</v>
      </c>
      <c r="C308" s="91" t="s">
        <v>209</v>
      </c>
      <c r="D308" s="91" t="s">
        <v>101</v>
      </c>
      <c r="E308" s="93">
        <v>39988</v>
      </c>
      <c r="F308" s="93">
        <v>39990</v>
      </c>
      <c r="G308" s="91">
        <v>2</v>
      </c>
      <c r="H308" s="91" t="s">
        <v>100</v>
      </c>
      <c r="I308" s="91" t="s">
        <v>222</v>
      </c>
      <c r="J308" s="91" t="s">
        <v>84</v>
      </c>
    </row>
    <row r="309" spans="1:10" ht="12.75" customHeight="1">
      <c r="A309" s="91" t="s">
        <v>205</v>
      </c>
      <c r="B309" s="91" t="s">
        <v>208</v>
      </c>
      <c r="C309" s="91" t="s">
        <v>209</v>
      </c>
      <c r="D309" s="91" t="s">
        <v>101</v>
      </c>
      <c r="E309" s="93">
        <v>40037</v>
      </c>
      <c r="F309" s="93">
        <v>40038</v>
      </c>
      <c r="G309" s="91">
        <v>1</v>
      </c>
      <c r="H309" s="91" t="s">
        <v>100</v>
      </c>
      <c r="I309" s="91" t="s">
        <v>222</v>
      </c>
      <c r="J309" s="91" t="s">
        <v>84</v>
      </c>
    </row>
    <row r="310" spans="1:10" ht="12.75" customHeight="1">
      <c r="A310" s="91" t="s">
        <v>205</v>
      </c>
      <c r="B310" s="91" t="s">
        <v>210</v>
      </c>
      <c r="C310" s="91" t="s">
        <v>211</v>
      </c>
      <c r="D310" s="91" t="s">
        <v>101</v>
      </c>
      <c r="E310" s="93">
        <v>40031</v>
      </c>
      <c r="F310" s="93">
        <v>40032</v>
      </c>
      <c r="G310" s="91">
        <v>1</v>
      </c>
      <c r="H310" s="91" t="s">
        <v>100</v>
      </c>
      <c r="I310" s="91" t="s">
        <v>222</v>
      </c>
      <c r="J310" s="91" t="s">
        <v>84</v>
      </c>
    </row>
    <row r="311" spans="1:10" ht="12.75" customHeight="1">
      <c r="A311" s="91" t="s">
        <v>205</v>
      </c>
      <c r="B311" s="91" t="s">
        <v>214</v>
      </c>
      <c r="C311" s="91" t="s">
        <v>215</v>
      </c>
      <c r="D311" s="91" t="s">
        <v>101</v>
      </c>
      <c r="E311" s="93">
        <v>40015</v>
      </c>
      <c r="F311" s="93">
        <v>40016</v>
      </c>
      <c r="G311" s="91">
        <v>1</v>
      </c>
      <c r="H311" s="91" t="s">
        <v>100</v>
      </c>
      <c r="I311" s="91" t="s">
        <v>222</v>
      </c>
      <c r="J311" s="91" t="s">
        <v>84</v>
      </c>
    </row>
    <row r="312" spans="1:10" ht="12.75" customHeight="1">
      <c r="A312" s="91" t="s">
        <v>205</v>
      </c>
      <c r="B312" s="91" t="s">
        <v>216</v>
      </c>
      <c r="C312" s="91" t="s">
        <v>217</v>
      </c>
      <c r="D312" s="91" t="s">
        <v>101</v>
      </c>
      <c r="E312" s="93">
        <v>39962</v>
      </c>
      <c r="F312" s="93">
        <v>39966</v>
      </c>
      <c r="G312" s="91">
        <v>4</v>
      </c>
      <c r="H312" s="91" t="s">
        <v>100</v>
      </c>
      <c r="I312" s="91" t="s">
        <v>222</v>
      </c>
      <c r="J312" s="91" t="s">
        <v>84</v>
      </c>
    </row>
    <row r="313" spans="1:10" ht="12.75" customHeight="1">
      <c r="A313" s="91" t="s">
        <v>205</v>
      </c>
      <c r="B313" s="91" t="s">
        <v>216</v>
      </c>
      <c r="C313" s="91" t="s">
        <v>217</v>
      </c>
      <c r="D313" s="91" t="s">
        <v>101</v>
      </c>
      <c r="E313" s="93">
        <v>39981</v>
      </c>
      <c r="F313" s="93">
        <v>39982</v>
      </c>
      <c r="G313" s="91">
        <v>1</v>
      </c>
      <c r="H313" s="91" t="s">
        <v>100</v>
      </c>
      <c r="I313" s="91" t="s">
        <v>222</v>
      </c>
      <c r="J313" s="91" t="s">
        <v>84</v>
      </c>
    </row>
    <row r="314" spans="1:10" ht="12.75" customHeight="1">
      <c r="A314" s="91" t="s">
        <v>205</v>
      </c>
      <c r="B314" s="91" t="s">
        <v>216</v>
      </c>
      <c r="C314" s="91" t="s">
        <v>217</v>
      </c>
      <c r="D314" s="91" t="s">
        <v>101</v>
      </c>
      <c r="E314" s="93">
        <v>40018</v>
      </c>
      <c r="F314" s="93">
        <v>40022</v>
      </c>
      <c r="G314" s="91">
        <v>4</v>
      </c>
      <c r="H314" s="91" t="s">
        <v>100</v>
      </c>
      <c r="I314" s="91" t="s">
        <v>222</v>
      </c>
      <c r="J314" s="91" t="s">
        <v>84</v>
      </c>
    </row>
    <row r="315" spans="1:10" ht="12.75" customHeight="1">
      <c r="A315" s="91" t="s">
        <v>205</v>
      </c>
      <c r="B315" s="91" t="s">
        <v>216</v>
      </c>
      <c r="C315" s="91" t="s">
        <v>217</v>
      </c>
      <c r="D315" s="91" t="s">
        <v>101</v>
      </c>
      <c r="E315" s="93">
        <v>40024</v>
      </c>
      <c r="F315" s="93">
        <v>40025</v>
      </c>
      <c r="G315" s="91">
        <v>1</v>
      </c>
      <c r="H315" s="91" t="s">
        <v>100</v>
      </c>
      <c r="I315" s="91" t="s">
        <v>222</v>
      </c>
      <c r="J315" s="91" t="s">
        <v>84</v>
      </c>
    </row>
    <row r="316" spans="1:10" ht="12.75" customHeight="1">
      <c r="A316" s="92" t="s">
        <v>205</v>
      </c>
      <c r="B316" s="92" t="s">
        <v>216</v>
      </c>
      <c r="C316" s="92" t="s">
        <v>217</v>
      </c>
      <c r="D316" s="92" t="s">
        <v>101</v>
      </c>
      <c r="E316" s="94">
        <v>40038</v>
      </c>
      <c r="F316" s="94">
        <v>40039</v>
      </c>
      <c r="G316" s="92">
        <v>1</v>
      </c>
      <c r="H316" s="92" t="s">
        <v>100</v>
      </c>
      <c r="I316" s="92" t="s">
        <v>222</v>
      </c>
      <c r="J316" s="92" t="s">
        <v>84</v>
      </c>
    </row>
    <row r="317" spans="1:10" ht="12.75" customHeight="1">
      <c r="A317" s="31"/>
      <c r="B317" s="56">
        <f>SUM(IF(FREQUENCY(MATCH(B300:B316,B300:B316,0),MATCH(B300:B316,B300:B316,0))&gt;0,1))</f>
        <v>5</v>
      </c>
      <c r="C317" s="32"/>
      <c r="D317" s="32">
        <f>COUNTA(D300:D316)</f>
        <v>17</v>
      </c>
      <c r="E317" s="32"/>
      <c r="F317" s="32"/>
      <c r="G317" s="32">
        <f>SUM(G300:G316)</f>
        <v>40</v>
      </c>
      <c r="H317" s="31"/>
      <c r="I317" s="31"/>
      <c r="J317" s="45"/>
    </row>
    <row r="318" spans="1:10" ht="12.75" customHeight="1">
      <c r="A318" s="31"/>
      <c r="B318" s="31"/>
      <c r="C318" s="31"/>
      <c r="D318" s="31"/>
      <c r="E318" s="31"/>
      <c r="F318" s="31"/>
      <c r="G318" s="31"/>
      <c r="H318" s="31"/>
      <c r="I318" s="31"/>
      <c r="J318" s="45"/>
    </row>
    <row r="319" spans="1:10" ht="12.75" customHeight="1">
      <c r="A319" s="32" t="s">
        <v>107</v>
      </c>
      <c r="B319" s="43">
        <f>SUM(B22+B141+B243+B269+B284+B298+B317)</f>
        <v>55</v>
      </c>
      <c r="C319" s="43"/>
      <c r="D319" s="43">
        <f>SUM(D22+D141+D243+D269+D284+D298+D317)</f>
        <v>303</v>
      </c>
      <c r="E319" s="31"/>
      <c r="F319" s="31"/>
      <c r="G319" s="72">
        <f>SUM(G22+G141+G243+G269+G284+G298+G317)</f>
        <v>1067</v>
      </c>
      <c r="H319" s="31"/>
      <c r="I319" s="31"/>
      <c r="J319" s="45"/>
    </row>
    <row r="320" ht="12.75" customHeight="1"/>
    <row r="321" spans="1:8" ht="12.75" customHeight="1">
      <c r="A321" s="28"/>
      <c r="B321" s="43"/>
      <c r="C321" s="43"/>
      <c r="D321" s="43"/>
      <c r="E321" s="31"/>
      <c r="F321" s="31"/>
      <c r="G321" s="43"/>
      <c r="H321" s="31"/>
    </row>
  </sheetData>
  <sheetProtection/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2009 Swimming Season
Ohio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Q72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N69" sqref="N69"/>
    </sheetView>
  </sheetViews>
  <sheetFormatPr defaultColWidth="9.140625" defaultRowHeight="9" customHeight="1"/>
  <cols>
    <col min="1" max="1" width="10.8515625" style="6" customWidth="1"/>
    <col min="2" max="2" width="9.140625" style="6" customWidth="1"/>
    <col min="3" max="3" width="39.28125" style="33" customWidth="1"/>
    <col min="4" max="5" width="9.140625" style="7" customWidth="1"/>
    <col min="6" max="6" width="0.5625" style="7" customWidth="1"/>
    <col min="7" max="11" width="9.140625" style="7" customWidth="1"/>
    <col min="12" max="16384" width="9.140625" style="6" customWidth="1"/>
  </cols>
  <sheetData>
    <row r="1" spans="1:11" s="2" customFormat="1" ht="12" customHeight="1">
      <c r="A1" s="10"/>
      <c r="B1" s="114" t="s">
        <v>87</v>
      </c>
      <c r="C1" s="115"/>
      <c r="D1" s="115"/>
      <c r="E1" s="115"/>
      <c r="F1" s="30"/>
      <c r="G1" s="112" t="s">
        <v>86</v>
      </c>
      <c r="H1" s="113"/>
      <c r="I1" s="113"/>
      <c r="J1" s="113"/>
      <c r="K1" s="113"/>
    </row>
    <row r="2" spans="1:147" s="9" customFormat="1" ht="50.25" customHeight="1">
      <c r="A2" s="19" t="s">
        <v>54</v>
      </c>
      <c r="B2" s="3" t="s">
        <v>55</v>
      </c>
      <c r="C2" s="3" t="s">
        <v>44</v>
      </c>
      <c r="D2" s="3" t="s">
        <v>35</v>
      </c>
      <c r="E2" s="3" t="s">
        <v>68</v>
      </c>
      <c r="F2" s="30"/>
      <c r="G2" s="3" t="s">
        <v>36</v>
      </c>
      <c r="H2" s="3" t="s">
        <v>37</v>
      </c>
      <c r="I2" s="3" t="s">
        <v>38</v>
      </c>
      <c r="J2" s="3" t="s">
        <v>39</v>
      </c>
      <c r="K2" s="3" t="s">
        <v>40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</row>
    <row r="3" spans="1:11" ht="12.75" customHeight="1">
      <c r="A3" s="31" t="s">
        <v>121</v>
      </c>
      <c r="B3" s="31" t="s">
        <v>122</v>
      </c>
      <c r="C3" s="31" t="s">
        <v>123</v>
      </c>
      <c r="D3" s="35">
        <v>4</v>
      </c>
      <c r="E3" s="31">
        <v>22</v>
      </c>
      <c r="F3" s="35"/>
      <c r="G3" s="35">
        <v>2</v>
      </c>
      <c r="H3" s="35"/>
      <c r="I3" s="35">
        <v>1</v>
      </c>
      <c r="J3" s="35">
        <v>1</v>
      </c>
      <c r="K3" s="35"/>
    </row>
    <row r="4" spans="1:11" ht="12.75" customHeight="1">
      <c r="A4" s="31" t="s">
        <v>121</v>
      </c>
      <c r="B4" s="31" t="s">
        <v>124</v>
      </c>
      <c r="C4" s="31" t="s">
        <v>125</v>
      </c>
      <c r="D4" s="35">
        <v>3</v>
      </c>
      <c r="E4" s="31">
        <v>9</v>
      </c>
      <c r="F4" s="35"/>
      <c r="G4" s="35">
        <v>1</v>
      </c>
      <c r="H4" s="35"/>
      <c r="I4" s="35">
        <v>2</v>
      </c>
      <c r="J4" s="35"/>
      <c r="K4" s="35"/>
    </row>
    <row r="5" spans="1:11" ht="12.75" customHeight="1">
      <c r="A5" s="31" t="s">
        <v>121</v>
      </c>
      <c r="B5" s="31" t="s">
        <v>126</v>
      </c>
      <c r="C5" s="31" t="s">
        <v>127</v>
      </c>
      <c r="D5" s="35">
        <v>12</v>
      </c>
      <c r="E5" s="31">
        <v>36</v>
      </c>
      <c r="F5" s="35"/>
      <c r="G5" s="35">
        <v>4</v>
      </c>
      <c r="H5" s="35">
        <v>2</v>
      </c>
      <c r="I5" s="35">
        <v>6</v>
      </c>
      <c r="J5" s="35"/>
      <c r="K5" s="35"/>
    </row>
    <row r="6" spans="1:11" ht="12.75" customHeight="1">
      <c r="A6" s="34" t="s">
        <v>121</v>
      </c>
      <c r="B6" s="34" t="s">
        <v>128</v>
      </c>
      <c r="C6" s="34" t="s">
        <v>129</v>
      </c>
      <c r="D6" s="47">
        <v>1</v>
      </c>
      <c r="E6" s="34">
        <v>5</v>
      </c>
      <c r="F6" s="47"/>
      <c r="G6" s="47"/>
      <c r="H6" s="47"/>
      <c r="I6" s="47">
        <v>1</v>
      </c>
      <c r="J6" s="47"/>
      <c r="K6" s="47"/>
    </row>
    <row r="7" spans="1:11" ht="12.75" customHeight="1">
      <c r="A7" s="31"/>
      <c r="B7" s="32">
        <f>COUNTA(B3:B6)</f>
        <v>4</v>
      </c>
      <c r="C7" s="32"/>
      <c r="D7" s="41">
        <f>SUM(D3:D6)</f>
        <v>20</v>
      </c>
      <c r="E7" s="41">
        <f>SUM(E3:E6)</f>
        <v>72</v>
      </c>
      <c r="F7" s="41"/>
      <c r="G7" s="41">
        <f>SUM(G3:G6)</f>
        <v>7</v>
      </c>
      <c r="H7" s="41">
        <f>SUM(H3:H6)</f>
        <v>2</v>
      </c>
      <c r="I7" s="41">
        <f>SUM(I3:I6)</f>
        <v>10</v>
      </c>
      <c r="J7" s="41">
        <f>SUM(J3:J6)</f>
        <v>1</v>
      </c>
      <c r="K7" s="41">
        <f>SUM(K3:K6)</f>
        <v>0</v>
      </c>
    </row>
    <row r="8" spans="1:11" ht="12.75" customHeight="1">
      <c r="A8" s="31"/>
      <c r="B8" s="31"/>
      <c r="C8" s="31"/>
      <c r="D8" s="35"/>
      <c r="E8" s="35"/>
      <c r="F8" s="35"/>
      <c r="G8" s="35"/>
      <c r="H8" s="35"/>
      <c r="I8" s="35"/>
      <c r="J8" s="35"/>
      <c r="K8" s="35"/>
    </row>
    <row r="9" spans="1:11" ht="12.75" customHeight="1">
      <c r="A9" s="91" t="s">
        <v>130</v>
      </c>
      <c r="B9" s="91" t="s">
        <v>223</v>
      </c>
      <c r="C9" s="91" t="s">
        <v>224</v>
      </c>
      <c r="D9" s="35">
        <v>2</v>
      </c>
      <c r="E9" s="35">
        <v>33</v>
      </c>
      <c r="F9" s="35"/>
      <c r="G9" s="35"/>
      <c r="H9" s="35"/>
      <c r="I9" s="35"/>
      <c r="J9" s="35">
        <v>2</v>
      </c>
      <c r="K9" s="35"/>
    </row>
    <row r="10" spans="1:11" ht="12.75" customHeight="1">
      <c r="A10" s="91" t="s">
        <v>130</v>
      </c>
      <c r="B10" s="91" t="s">
        <v>227</v>
      </c>
      <c r="C10" s="91" t="s">
        <v>228</v>
      </c>
      <c r="D10" s="35">
        <v>3</v>
      </c>
      <c r="E10" s="35">
        <v>20</v>
      </c>
      <c r="F10" s="35"/>
      <c r="G10" s="35"/>
      <c r="H10" s="35"/>
      <c r="I10" s="35">
        <v>3</v>
      </c>
      <c r="J10" s="35"/>
      <c r="K10" s="35"/>
    </row>
    <row r="11" spans="1:11" ht="12.75" customHeight="1">
      <c r="A11" s="91" t="s">
        <v>130</v>
      </c>
      <c r="B11" s="91" t="s">
        <v>229</v>
      </c>
      <c r="C11" s="91" t="s">
        <v>230</v>
      </c>
      <c r="D11" s="35">
        <v>4</v>
      </c>
      <c r="E11" s="35">
        <v>14</v>
      </c>
      <c r="F11" s="35"/>
      <c r="G11" s="35"/>
      <c r="H11" s="35">
        <v>2</v>
      </c>
      <c r="I11" s="35">
        <v>2</v>
      </c>
      <c r="J11" s="35"/>
      <c r="K11" s="35"/>
    </row>
    <row r="12" spans="1:11" ht="12.75" customHeight="1">
      <c r="A12" s="91" t="s">
        <v>130</v>
      </c>
      <c r="B12" s="91" t="s">
        <v>231</v>
      </c>
      <c r="C12" s="91" t="s">
        <v>232</v>
      </c>
      <c r="D12" s="35">
        <v>2</v>
      </c>
      <c r="E12" s="35">
        <v>11</v>
      </c>
      <c r="F12" s="35"/>
      <c r="G12" s="35"/>
      <c r="H12" s="35"/>
      <c r="I12" s="35">
        <v>2</v>
      </c>
      <c r="J12" s="35"/>
      <c r="K12" s="35"/>
    </row>
    <row r="13" spans="1:11" ht="12.75" customHeight="1">
      <c r="A13" s="91" t="s">
        <v>130</v>
      </c>
      <c r="B13" s="91" t="s">
        <v>233</v>
      </c>
      <c r="C13" s="91" t="s">
        <v>234</v>
      </c>
      <c r="D13" s="35">
        <v>4</v>
      </c>
      <c r="E13" s="35">
        <v>48</v>
      </c>
      <c r="F13" s="35"/>
      <c r="G13" s="35"/>
      <c r="H13" s="35"/>
      <c r="I13" s="35">
        <v>2</v>
      </c>
      <c r="J13" s="35">
        <v>2</v>
      </c>
      <c r="K13" s="35"/>
    </row>
    <row r="14" spans="1:11" ht="12.75" customHeight="1">
      <c r="A14" s="91" t="s">
        <v>130</v>
      </c>
      <c r="B14" s="91" t="s">
        <v>131</v>
      </c>
      <c r="C14" s="91" t="s">
        <v>132</v>
      </c>
      <c r="D14" s="35">
        <v>20</v>
      </c>
      <c r="E14" s="35">
        <v>29</v>
      </c>
      <c r="F14" s="35"/>
      <c r="G14" s="35">
        <v>14</v>
      </c>
      <c r="H14" s="35">
        <v>3</v>
      </c>
      <c r="I14" s="35">
        <v>3</v>
      </c>
      <c r="J14" s="35"/>
      <c r="K14" s="35"/>
    </row>
    <row r="15" spans="1:11" ht="12.75" customHeight="1">
      <c r="A15" s="91" t="s">
        <v>130</v>
      </c>
      <c r="B15" s="91" t="s">
        <v>133</v>
      </c>
      <c r="C15" s="91" t="s">
        <v>134</v>
      </c>
      <c r="D15" s="35">
        <v>26</v>
      </c>
      <c r="E15" s="35">
        <v>43</v>
      </c>
      <c r="F15" s="35"/>
      <c r="G15" s="35">
        <v>14</v>
      </c>
      <c r="H15" s="35">
        <v>8</v>
      </c>
      <c r="I15" s="35">
        <v>4</v>
      </c>
      <c r="J15" s="35"/>
      <c r="K15" s="35"/>
    </row>
    <row r="16" spans="1:11" ht="12.75" customHeight="1">
      <c r="A16" s="91" t="s">
        <v>130</v>
      </c>
      <c r="B16" s="91" t="s">
        <v>135</v>
      </c>
      <c r="C16" s="91" t="s">
        <v>136</v>
      </c>
      <c r="D16" s="35">
        <v>6</v>
      </c>
      <c r="E16" s="35">
        <v>10</v>
      </c>
      <c r="F16" s="35"/>
      <c r="G16" s="35">
        <v>4</v>
      </c>
      <c r="H16" s="35">
        <v>1</v>
      </c>
      <c r="I16" s="35">
        <v>1</v>
      </c>
      <c r="J16" s="35"/>
      <c r="K16" s="35"/>
    </row>
    <row r="17" spans="1:11" ht="12.75" customHeight="1">
      <c r="A17" s="91" t="s">
        <v>130</v>
      </c>
      <c r="B17" s="91" t="s">
        <v>235</v>
      </c>
      <c r="C17" s="91" t="s">
        <v>236</v>
      </c>
      <c r="D17" s="35">
        <v>4</v>
      </c>
      <c r="E17" s="35">
        <v>27</v>
      </c>
      <c r="F17" s="35"/>
      <c r="G17" s="35"/>
      <c r="H17" s="35"/>
      <c r="I17" s="35">
        <v>4</v>
      </c>
      <c r="J17" s="35"/>
      <c r="K17" s="35"/>
    </row>
    <row r="18" spans="1:11" ht="12.75" customHeight="1">
      <c r="A18" s="91" t="s">
        <v>130</v>
      </c>
      <c r="B18" s="91" t="s">
        <v>237</v>
      </c>
      <c r="C18" s="91" t="s">
        <v>238</v>
      </c>
      <c r="D18" s="35">
        <v>3</v>
      </c>
      <c r="E18" s="35">
        <v>34</v>
      </c>
      <c r="F18" s="35"/>
      <c r="G18" s="35"/>
      <c r="H18" s="35"/>
      <c r="I18" s="35">
        <v>2</v>
      </c>
      <c r="J18" s="35">
        <v>1</v>
      </c>
      <c r="K18" s="35"/>
    </row>
    <row r="19" spans="1:11" ht="12.75" customHeight="1">
      <c r="A19" s="91" t="s">
        <v>130</v>
      </c>
      <c r="B19" s="91" t="s">
        <v>239</v>
      </c>
      <c r="C19" s="91" t="s">
        <v>240</v>
      </c>
      <c r="D19" s="35">
        <v>2</v>
      </c>
      <c r="E19" s="35">
        <v>10</v>
      </c>
      <c r="F19" s="35"/>
      <c r="G19" s="35"/>
      <c r="H19" s="35"/>
      <c r="I19" s="35">
        <v>2</v>
      </c>
      <c r="J19" s="35"/>
      <c r="K19" s="35"/>
    </row>
    <row r="20" spans="1:11" ht="12.75" customHeight="1">
      <c r="A20" s="91" t="s">
        <v>130</v>
      </c>
      <c r="B20" s="91" t="s">
        <v>241</v>
      </c>
      <c r="C20" s="91" t="s">
        <v>242</v>
      </c>
      <c r="D20" s="35">
        <v>3</v>
      </c>
      <c r="E20" s="35">
        <v>20</v>
      </c>
      <c r="F20" s="35"/>
      <c r="G20" s="35"/>
      <c r="H20" s="35"/>
      <c r="I20" s="35">
        <v>3</v>
      </c>
      <c r="J20" s="35"/>
      <c r="K20" s="35"/>
    </row>
    <row r="21" spans="1:11" ht="12.75" customHeight="1">
      <c r="A21" s="91" t="s">
        <v>130</v>
      </c>
      <c r="B21" s="91" t="s">
        <v>243</v>
      </c>
      <c r="C21" s="91" t="s">
        <v>244</v>
      </c>
      <c r="D21" s="35">
        <v>3</v>
      </c>
      <c r="E21" s="35">
        <v>34</v>
      </c>
      <c r="F21" s="35"/>
      <c r="G21" s="35"/>
      <c r="H21" s="35"/>
      <c r="I21" s="35">
        <v>2</v>
      </c>
      <c r="J21" s="35">
        <v>1</v>
      </c>
      <c r="K21" s="35"/>
    </row>
    <row r="22" spans="1:11" ht="12.75" customHeight="1">
      <c r="A22" s="91" t="s">
        <v>130</v>
      </c>
      <c r="B22" s="91" t="s">
        <v>245</v>
      </c>
      <c r="C22" s="91" t="s">
        <v>246</v>
      </c>
      <c r="D22" s="35">
        <v>4</v>
      </c>
      <c r="E22" s="35">
        <v>34</v>
      </c>
      <c r="F22" s="35"/>
      <c r="G22" s="35"/>
      <c r="H22" s="35"/>
      <c r="I22" s="35">
        <v>3</v>
      </c>
      <c r="J22" s="35">
        <v>1</v>
      </c>
      <c r="K22" s="35"/>
    </row>
    <row r="23" spans="1:11" ht="12.75" customHeight="1">
      <c r="A23" s="91" t="s">
        <v>130</v>
      </c>
      <c r="B23" s="91" t="s">
        <v>247</v>
      </c>
      <c r="C23" s="91" t="s">
        <v>248</v>
      </c>
      <c r="D23" s="35">
        <v>2</v>
      </c>
      <c r="E23" s="35">
        <v>62</v>
      </c>
      <c r="F23" s="35"/>
      <c r="G23" s="35"/>
      <c r="H23" s="35"/>
      <c r="I23" s="35">
        <v>1</v>
      </c>
      <c r="J23" s="35"/>
      <c r="K23" s="35">
        <v>1</v>
      </c>
    </row>
    <row r="24" spans="1:11" ht="12.75" customHeight="1">
      <c r="A24" s="91" t="s">
        <v>130</v>
      </c>
      <c r="B24" s="91" t="s">
        <v>249</v>
      </c>
      <c r="C24" s="91" t="s">
        <v>250</v>
      </c>
      <c r="D24" s="35">
        <v>3</v>
      </c>
      <c r="E24" s="35">
        <v>20</v>
      </c>
      <c r="F24" s="35"/>
      <c r="G24" s="35"/>
      <c r="H24" s="35"/>
      <c r="I24" s="35">
        <v>3</v>
      </c>
      <c r="J24" s="35"/>
      <c r="K24" s="35"/>
    </row>
    <row r="25" spans="1:11" ht="12.75" customHeight="1">
      <c r="A25" s="91" t="s">
        <v>130</v>
      </c>
      <c r="B25" s="91" t="s">
        <v>137</v>
      </c>
      <c r="C25" s="91" t="s">
        <v>138</v>
      </c>
      <c r="D25" s="35">
        <v>25</v>
      </c>
      <c r="E25" s="35">
        <v>46</v>
      </c>
      <c r="F25" s="35"/>
      <c r="G25" s="35">
        <v>13</v>
      </c>
      <c r="H25" s="35">
        <v>6</v>
      </c>
      <c r="I25" s="35">
        <v>6</v>
      </c>
      <c r="J25" s="35"/>
      <c r="K25" s="35"/>
    </row>
    <row r="26" spans="1:11" ht="12.75" customHeight="1">
      <c r="A26" s="92" t="s">
        <v>130</v>
      </c>
      <c r="B26" s="92" t="s">
        <v>251</v>
      </c>
      <c r="C26" s="92" t="s">
        <v>252</v>
      </c>
      <c r="D26" s="47">
        <v>1</v>
      </c>
      <c r="E26" s="47">
        <v>10</v>
      </c>
      <c r="F26" s="47"/>
      <c r="G26" s="47"/>
      <c r="H26" s="47"/>
      <c r="I26" s="47"/>
      <c r="J26" s="47">
        <v>1</v>
      </c>
      <c r="K26" s="47"/>
    </row>
    <row r="27" spans="1:11" ht="12.75" customHeight="1">
      <c r="A27" s="31"/>
      <c r="B27" s="32">
        <f>COUNTA(B9:B26)</f>
        <v>18</v>
      </c>
      <c r="C27" s="32"/>
      <c r="D27" s="32">
        <f>SUM(D9:D26)</f>
        <v>117</v>
      </c>
      <c r="E27" s="32">
        <f>SUM(E9:E26)</f>
        <v>505</v>
      </c>
      <c r="F27" s="35"/>
      <c r="G27" s="32">
        <f>SUM(G9:G26)</f>
        <v>45</v>
      </c>
      <c r="H27" s="32">
        <f>SUM(H9:H26)</f>
        <v>20</v>
      </c>
      <c r="I27" s="32">
        <f>SUM(I9:I26)</f>
        <v>43</v>
      </c>
      <c r="J27" s="32">
        <f>SUM(J9:J26)</f>
        <v>8</v>
      </c>
      <c r="K27" s="32">
        <f>SUM(K9:K26)</f>
        <v>1</v>
      </c>
    </row>
    <row r="28" spans="1:11" ht="12.75" customHeight="1">
      <c r="A28" s="31"/>
      <c r="B28" s="31"/>
      <c r="C28" s="31"/>
      <c r="D28" s="35"/>
      <c r="E28" s="35"/>
      <c r="F28" s="35"/>
      <c r="G28" s="35"/>
      <c r="H28" s="35"/>
      <c r="I28" s="35"/>
      <c r="J28" s="35"/>
      <c r="K28" s="35"/>
    </row>
    <row r="29" spans="1:11" ht="12.75" customHeight="1">
      <c r="A29" s="31" t="s">
        <v>139</v>
      </c>
      <c r="B29" s="31" t="s">
        <v>142</v>
      </c>
      <c r="C29" s="31" t="s">
        <v>143</v>
      </c>
      <c r="D29" s="35">
        <v>3</v>
      </c>
      <c r="E29" s="35">
        <v>13</v>
      </c>
      <c r="F29" s="54" t="s">
        <v>253</v>
      </c>
      <c r="G29" s="35"/>
      <c r="H29" s="35"/>
      <c r="I29" s="35">
        <v>3</v>
      </c>
      <c r="J29" s="35"/>
      <c r="K29" s="35"/>
    </row>
    <row r="30" spans="1:11" ht="12.75" customHeight="1">
      <c r="A30" s="31" t="s">
        <v>139</v>
      </c>
      <c r="B30" s="31" t="s">
        <v>144</v>
      </c>
      <c r="C30" s="31" t="s">
        <v>145</v>
      </c>
      <c r="D30" s="35">
        <v>6</v>
      </c>
      <c r="E30" s="35">
        <v>36</v>
      </c>
      <c r="F30" s="35"/>
      <c r="G30" s="35"/>
      <c r="H30" s="35">
        <v>1</v>
      </c>
      <c r="I30" s="35">
        <v>3</v>
      </c>
      <c r="J30" s="35">
        <v>2</v>
      </c>
      <c r="K30" s="35"/>
    </row>
    <row r="31" spans="1:11" ht="12.75" customHeight="1">
      <c r="A31" s="31" t="s">
        <v>139</v>
      </c>
      <c r="B31" s="31" t="s">
        <v>146</v>
      </c>
      <c r="C31" s="31" t="s">
        <v>147</v>
      </c>
      <c r="D31" s="35">
        <v>4</v>
      </c>
      <c r="E31" s="35">
        <v>8</v>
      </c>
      <c r="F31" s="35"/>
      <c r="G31" s="35">
        <v>3</v>
      </c>
      <c r="H31" s="35"/>
      <c r="I31" s="35">
        <v>1</v>
      </c>
      <c r="J31" s="35"/>
      <c r="K31" s="35"/>
    </row>
    <row r="32" spans="1:11" ht="12.75" customHeight="1">
      <c r="A32" s="91" t="s">
        <v>139</v>
      </c>
      <c r="B32" s="91" t="s">
        <v>148</v>
      </c>
      <c r="C32" s="91" t="s">
        <v>149</v>
      </c>
      <c r="D32" s="35">
        <v>5</v>
      </c>
      <c r="E32" s="35">
        <v>9</v>
      </c>
      <c r="F32" s="35"/>
      <c r="G32" s="35">
        <v>3</v>
      </c>
      <c r="H32" s="35">
        <v>1</v>
      </c>
      <c r="I32" s="35">
        <v>1</v>
      </c>
      <c r="J32" s="35"/>
      <c r="K32" s="35"/>
    </row>
    <row r="33" spans="1:11" ht="12.75" customHeight="1">
      <c r="A33" s="31" t="s">
        <v>139</v>
      </c>
      <c r="B33" s="31" t="s">
        <v>152</v>
      </c>
      <c r="C33" s="31" t="s">
        <v>153</v>
      </c>
      <c r="D33" s="35">
        <v>8</v>
      </c>
      <c r="E33" s="35">
        <v>42</v>
      </c>
      <c r="F33" s="35"/>
      <c r="G33" s="35">
        <v>1</v>
      </c>
      <c r="H33" s="35">
        <v>1</v>
      </c>
      <c r="I33" s="35">
        <v>5</v>
      </c>
      <c r="J33" s="35">
        <v>1</v>
      </c>
      <c r="K33" s="35"/>
    </row>
    <row r="34" spans="1:11" ht="12.75" customHeight="1">
      <c r="A34" s="31" t="s">
        <v>139</v>
      </c>
      <c r="B34" s="31" t="s">
        <v>154</v>
      </c>
      <c r="C34" s="31" t="s">
        <v>155</v>
      </c>
      <c r="D34" s="35">
        <v>6</v>
      </c>
      <c r="E34" s="35">
        <v>22</v>
      </c>
      <c r="F34" s="35"/>
      <c r="G34" s="35">
        <v>2</v>
      </c>
      <c r="H34" s="35">
        <v>1</v>
      </c>
      <c r="I34" s="35">
        <v>2</v>
      </c>
      <c r="J34" s="35">
        <v>1</v>
      </c>
      <c r="K34" s="35"/>
    </row>
    <row r="35" spans="1:11" ht="12.75" customHeight="1">
      <c r="A35" s="31" t="s">
        <v>139</v>
      </c>
      <c r="B35" s="31" t="s">
        <v>156</v>
      </c>
      <c r="C35" s="31" t="s">
        <v>157</v>
      </c>
      <c r="D35" s="35">
        <v>7</v>
      </c>
      <c r="E35" s="35">
        <v>43</v>
      </c>
      <c r="F35" s="35"/>
      <c r="G35" s="35">
        <v>2</v>
      </c>
      <c r="H35" s="35">
        <v>1</v>
      </c>
      <c r="I35" s="35">
        <v>3</v>
      </c>
      <c r="J35" s="35">
        <v>1</v>
      </c>
      <c r="K35" s="35"/>
    </row>
    <row r="36" spans="1:11" ht="12.75" customHeight="1">
      <c r="A36" s="31" t="s">
        <v>139</v>
      </c>
      <c r="B36" s="31" t="s">
        <v>158</v>
      </c>
      <c r="C36" s="31" t="s">
        <v>159</v>
      </c>
      <c r="D36" s="35">
        <v>2</v>
      </c>
      <c r="E36" s="35">
        <v>10</v>
      </c>
      <c r="F36" s="35"/>
      <c r="G36" s="35"/>
      <c r="H36" s="35"/>
      <c r="I36" s="35">
        <v>2</v>
      </c>
      <c r="J36" s="35"/>
      <c r="K36" s="35"/>
    </row>
    <row r="37" spans="1:11" ht="12.75" customHeight="1">
      <c r="A37" s="31" t="s">
        <v>139</v>
      </c>
      <c r="B37" s="31" t="s">
        <v>160</v>
      </c>
      <c r="C37" s="31" t="s">
        <v>161</v>
      </c>
      <c r="D37" s="35">
        <v>3</v>
      </c>
      <c r="E37" s="35">
        <v>7</v>
      </c>
      <c r="F37" s="35"/>
      <c r="G37" s="35">
        <v>1</v>
      </c>
      <c r="H37" s="35">
        <v>1</v>
      </c>
      <c r="I37" s="35">
        <v>1</v>
      </c>
      <c r="J37" s="35"/>
      <c r="K37" s="35"/>
    </row>
    <row r="38" spans="1:11" ht="12.75" customHeight="1">
      <c r="A38" s="31" t="s">
        <v>139</v>
      </c>
      <c r="B38" s="31" t="s">
        <v>162</v>
      </c>
      <c r="C38" s="31" t="s">
        <v>163</v>
      </c>
      <c r="D38" s="35">
        <v>6</v>
      </c>
      <c r="E38" s="35">
        <v>15</v>
      </c>
      <c r="F38" s="35"/>
      <c r="G38" s="35">
        <v>1</v>
      </c>
      <c r="H38" s="35">
        <v>3</v>
      </c>
      <c r="I38" s="35">
        <v>2</v>
      </c>
      <c r="J38" s="35"/>
      <c r="K38" s="35"/>
    </row>
    <row r="39" spans="1:11" ht="12.75" customHeight="1">
      <c r="A39" s="31" t="s">
        <v>139</v>
      </c>
      <c r="B39" s="31" t="s">
        <v>164</v>
      </c>
      <c r="C39" s="31" t="s">
        <v>165</v>
      </c>
      <c r="D39" s="35">
        <v>6</v>
      </c>
      <c r="E39" s="35">
        <v>16</v>
      </c>
      <c r="F39" s="35"/>
      <c r="G39" s="35">
        <v>2</v>
      </c>
      <c r="H39" s="35">
        <v>1</v>
      </c>
      <c r="I39" s="35">
        <v>3</v>
      </c>
      <c r="J39" s="35"/>
      <c r="K39" s="35"/>
    </row>
    <row r="40" spans="1:11" ht="12.75" customHeight="1">
      <c r="A40" s="31" t="s">
        <v>139</v>
      </c>
      <c r="B40" s="31" t="s">
        <v>166</v>
      </c>
      <c r="C40" s="31" t="s">
        <v>167</v>
      </c>
      <c r="D40" s="35">
        <v>4</v>
      </c>
      <c r="E40" s="35">
        <v>6</v>
      </c>
      <c r="F40" s="35"/>
      <c r="G40" s="35">
        <v>2</v>
      </c>
      <c r="H40" s="35">
        <v>2</v>
      </c>
      <c r="I40" s="35"/>
      <c r="J40" s="35"/>
      <c r="K40" s="35"/>
    </row>
    <row r="41" spans="1:11" ht="12.75" customHeight="1">
      <c r="A41" s="31" t="s">
        <v>139</v>
      </c>
      <c r="B41" s="31" t="s">
        <v>172</v>
      </c>
      <c r="C41" s="31" t="s">
        <v>173</v>
      </c>
      <c r="D41" s="35">
        <v>1</v>
      </c>
      <c r="E41" s="35">
        <v>2</v>
      </c>
      <c r="F41" s="35"/>
      <c r="G41" s="35"/>
      <c r="H41" s="35">
        <v>1</v>
      </c>
      <c r="I41" s="35"/>
      <c r="J41" s="35"/>
      <c r="K41" s="35"/>
    </row>
    <row r="42" spans="1:11" ht="12.75" customHeight="1">
      <c r="A42" s="31" t="s">
        <v>139</v>
      </c>
      <c r="B42" s="31" t="s">
        <v>174</v>
      </c>
      <c r="C42" s="31" t="s">
        <v>175</v>
      </c>
      <c r="D42" s="35">
        <v>1</v>
      </c>
      <c r="E42" s="35">
        <v>4</v>
      </c>
      <c r="F42" s="35"/>
      <c r="G42" s="35"/>
      <c r="H42" s="35"/>
      <c r="I42" s="35">
        <v>1</v>
      </c>
      <c r="J42" s="35"/>
      <c r="K42" s="35"/>
    </row>
    <row r="43" spans="1:11" ht="12.75" customHeight="1">
      <c r="A43" s="91" t="s">
        <v>139</v>
      </c>
      <c r="B43" s="91" t="s">
        <v>176</v>
      </c>
      <c r="C43" s="91" t="s">
        <v>177</v>
      </c>
      <c r="D43" s="35">
        <v>3</v>
      </c>
      <c r="E43" s="35">
        <v>3</v>
      </c>
      <c r="F43" s="35"/>
      <c r="G43" s="35">
        <v>3</v>
      </c>
      <c r="H43" s="35"/>
      <c r="I43" s="35"/>
      <c r="J43" s="35"/>
      <c r="K43" s="35"/>
    </row>
    <row r="44" spans="1:11" ht="12.75" customHeight="1">
      <c r="A44" s="31" t="s">
        <v>139</v>
      </c>
      <c r="B44" s="31" t="s">
        <v>178</v>
      </c>
      <c r="C44" s="31" t="s">
        <v>179</v>
      </c>
      <c r="D44" s="35">
        <v>6</v>
      </c>
      <c r="E44" s="35">
        <v>30</v>
      </c>
      <c r="F44" s="35"/>
      <c r="G44" s="35"/>
      <c r="H44" s="35">
        <v>2</v>
      </c>
      <c r="I44" s="35">
        <v>3</v>
      </c>
      <c r="J44" s="35">
        <v>1</v>
      </c>
      <c r="K44" s="35"/>
    </row>
    <row r="45" spans="1:11" ht="12.75" customHeight="1">
      <c r="A45" s="31" t="s">
        <v>139</v>
      </c>
      <c r="B45" s="31" t="s">
        <v>180</v>
      </c>
      <c r="C45" s="31" t="s">
        <v>181</v>
      </c>
      <c r="D45" s="35">
        <v>4</v>
      </c>
      <c r="E45" s="35">
        <v>13</v>
      </c>
      <c r="F45" s="35"/>
      <c r="G45" s="35">
        <v>1</v>
      </c>
      <c r="H45" s="35"/>
      <c r="I45" s="35">
        <v>3</v>
      </c>
      <c r="J45" s="35"/>
      <c r="K45" s="35"/>
    </row>
    <row r="46" spans="1:11" ht="12.75" customHeight="1">
      <c r="A46" s="31" t="s">
        <v>139</v>
      </c>
      <c r="B46" s="31" t="s">
        <v>182</v>
      </c>
      <c r="C46" s="31" t="s">
        <v>183</v>
      </c>
      <c r="D46" s="35">
        <v>7</v>
      </c>
      <c r="E46" s="35">
        <v>14</v>
      </c>
      <c r="F46" s="35"/>
      <c r="G46" s="35">
        <v>4</v>
      </c>
      <c r="H46" s="35">
        <v>1</v>
      </c>
      <c r="I46" s="35">
        <v>2</v>
      </c>
      <c r="J46" s="35"/>
      <c r="K46" s="35"/>
    </row>
    <row r="47" spans="1:11" ht="12.75" customHeight="1">
      <c r="A47" s="31" t="s">
        <v>139</v>
      </c>
      <c r="B47" s="31" t="s">
        <v>184</v>
      </c>
      <c r="C47" s="31" t="s">
        <v>185</v>
      </c>
      <c r="D47" s="35">
        <v>7</v>
      </c>
      <c r="E47" s="35">
        <v>23</v>
      </c>
      <c r="F47" s="35"/>
      <c r="G47" s="35">
        <v>2</v>
      </c>
      <c r="H47" s="35">
        <v>1</v>
      </c>
      <c r="I47" s="35">
        <v>4</v>
      </c>
      <c r="J47" s="35"/>
      <c r="K47" s="35"/>
    </row>
    <row r="48" spans="1:11" ht="12.75" customHeight="1">
      <c r="A48" s="31" t="s">
        <v>139</v>
      </c>
      <c r="B48" s="31" t="s">
        <v>186</v>
      </c>
      <c r="C48" s="31" t="s">
        <v>187</v>
      </c>
      <c r="D48" s="35">
        <v>7</v>
      </c>
      <c r="E48" s="35">
        <v>25</v>
      </c>
      <c r="F48" s="35"/>
      <c r="G48" s="35">
        <v>2</v>
      </c>
      <c r="H48" s="35">
        <v>1</v>
      </c>
      <c r="I48" s="35">
        <v>3</v>
      </c>
      <c r="J48" s="35">
        <v>1</v>
      </c>
      <c r="K48" s="35"/>
    </row>
    <row r="49" spans="1:11" ht="12.75" customHeight="1">
      <c r="A49" s="34" t="s">
        <v>139</v>
      </c>
      <c r="B49" s="34" t="s">
        <v>188</v>
      </c>
      <c r="C49" s="34" t="s">
        <v>189</v>
      </c>
      <c r="D49" s="47">
        <v>4</v>
      </c>
      <c r="E49" s="47">
        <v>10</v>
      </c>
      <c r="F49" s="47"/>
      <c r="G49" s="47">
        <v>2</v>
      </c>
      <c r="H49" s="47">
        <v>1</v>
      </c>
      <c r="I49" s="47">
        <v>1</v>
      </c>
      <c r="J49" s="47"/>
      <c r="K49" s="47"/>
    </row>
    <row r="50" spans="1:11" ht="12.75" customHeight="1">
      <c r="A50" s="31"/>
      <c r="B50" s="32">
        <f>COUNTA(B29:B49)</f>
        <v>21</v>
      </c>
      <c r="C50" s="32"/>
      <c r="D50" s="32">
        <f>SUM(D29:D49)</f>
        <v>100</v>
      </c>
      <c r="E50" s="32">
        <f>SUM(E29:E49)</f>
        <v>351</v>
      </c>
      <c r="F50" s="35"/>
      <c r="G50" s="32">
        <f>SUM(G29:G49)</f>
        <v>31</v>
      </c>
      <c r="H50" s="32">
        <f>SUM(H29:H49)</f>
        <v>19</v>
      </c>
      <c r="I50" s="32">
        <f>SUM(I29:I49)</f>
        <v>43</v>
      </c>
      <c r="J50" s="32">
        <f>SUM(J29:J49)</f>
        <v>7</v>
      </c>
      <c r="K50" s="32">
        <f>SUM(K29:K49)</f>
        <v>0</v>
      </c>
    </row>
    <row r="51" spans="1:11" ht="12.75" customHeight="1">
      <c r="A51" s="31"/>
      <c r="B51" s="32"/>
      <c r="C51" s="32"/>
      <c r="D51" s="32"/>
      <c r="E51" s="32"/>
      <c r="F51" s="35"/>
      <c r="G51" s="32"/>
      <c r="H51" s="32"/>
      <c r="I51" s="32"/>
      <c r="J51" s="32"/>
      <c r="K51" s="32"/>
    </row>
    <row r="52" spans="1:11" ht="12.75" customHeight="1">
      <c r="A52" s="31" t="s">
        <v>190</v>
      </c>
      <c r="B52" s="31" t="s">
        <v>191</v>
      </c>
      <c r="C52" s="31" t="s">
        <v>192</v>
      </c>
      <c r="D52" s="35">
        <v>9</v>
      </c>
      <c r="E52" s="35">
        <v>15</v>
      </c>
      <c r="F52" s="35"/>
      <c r="G52" s="35">
        <v>4</v>
      </c>
      <c r="H52" s="35">
        <v>4</v>
      </c>
      <c r="I52" s="35">
        <v>1</v>
      </c>
      <c r="J52" s="35"/>
      <c r="K52" s="35"/>
    </row>
    <row r="53" spans="1:11" ht="12.75" customHeight="1">
      <c r="A53" s="95" t="s">
        <v>190</v>
      </c>
      <c r="B53" s="96" t="s">
        <v>255</v>
      </c>
      <c r="C53" s="97" t="s">
        <v>256</v>
      </c>
      <c r="D53" s="35">
        <v>7</v>
      </c>
      <c r="E53" s="35">
        <v>7</v>
      </c>
      <c r="F53" s="35"/>
      <c r="G53" s="35">
        <v>7</v>
      </c>
      <c r="H53" s="35"/>
      <c r="I53" s="35"/>
      <c r="J53" s="35"/>
      <c r="K53" s="35"/>
    </row>
    <row r="54" spans="1:11" ht="12.75" customHeight="1">
      <c r="A54" s="34" t="s">
        <v>190</v>
      </c>
      <c r="B54" s="34" t="s">
        <v>193</v>
      </c>
      <c r="C54" s="34" t="s">
        <v>194</v>
      </c>
      <c r="D54" s="47">
        <v>8</v>
      </c>
      <c r="E54" s="47">
        <v>9</v>
      </c>
      <c r="F54" s="47"/>
      <c r="G54" s="47">
        <v>7</v>
      </c>
      <c r="H54" s="47">
        <v>1</v>
      </c>
      <c r="I54" s="47"/>
      <c r="J54" s="47"/>
      <c r="K54" s="47"/>
    </row>
    <row r="55" spans="1:11" ht="12.75" customHeight="1">
      <c r="A55" s="31"/>
      <c r="B55" s="32">
        <f>COUNTA(B52:B54)</f>
        <v>3</v>
      </c>
      <c r="C55" s="32"/>
      <c r="D55" s="32">
        <f>SUM(D52:D54)</f>
        <v>24</v>
      </c>
      <c r="E55" s="32">
        <f>SUM(E52:E54)</f>
        <v>31</v>
      </c>
      <c r="F55" s="35"/>
      <c r="G55" s="32">
        <f>SUM(G52:G54)</f>
        <v>18</v>
      </c>
      <c r="H55" s="32">
        <f>SUM(H52:H54)</f>
        <v>5</v>
      </c>
      <c r="I55" s="32">
        <f>SUM(I52:I54)</f>
        <v>1</v>
      </c>
      <c r="J55" s="32">
        <f>SUM(J52:J54)</f>
        <v>0</v>
      </c>
      <c r="K55" s="32">
        <f>SUM(K52:K54)</f>
        <v>0</v>
      </c>
    </row>
    <row r="56" spans="1:11" ht="12.75" customHeight="1">
      <c r="A56" s="31"/>
      <c r="B56" s="32"/>
      <c r="C56" s="32"/>
      <c r="D56" s="32"/>
      <c r="E56" s="32"/>
      <c r="F56" s="35"/>
      <c r="G56" s="32"/>
      <c r="H56" s="32"/>
      <c r="I56" s="32"/>
      <c r="J56" s="32"/>
      <c r="K56" s="32"/>
    </row>
    <row r="57" spans="1:11" ht="12.75" customHeight="1">
      <c r="A57" s="31" t="s">
        <v>195</v>
      </c>
      <c r="B57" s="31" t="s">
        <v>196</v>
      </c>
      <c r="C57" s="31" t="s">
        <v>197</v>
      </c>
      <c r="D57" s="101">
        <v>9</v>
      </c>
      <c r="E57" s="101">
        <v>29</v>
      </c>
      <c r="F57" s="101"/>
      <c r="G57" s="101">
        <v>4</v>
      </c>
      <c r="H57" s="101"/>
      <c r="I57" s="101">
        <v>4</v>
      </c>
      <c r="J57" s="101">
        <v>1</v>
      </c>
      <c r="K57" s="101"/>
    </row>
    <row r="58" spans="1:11" ht="12.75" customHeight="1">
      <c r="A58" s="34" t="s">
        <v>195</v>
      </c>
      <c r="B58" s="92" t="s">
        <v>198</v>
      </c>
      <c r="C58" s="92" t="s">
        <v>199</v>
      </c>
      <c r="D58" s="47">
        <v>4</v>
      </c>
      <c r="E58" s="47">
        <v>12</v>
      </c>
      <c r="F58" s="47"/>
      <c r="G58" s="47">
        <v>2</v>
      </c>
      <c r="H58" s="47"/>
      <c r="I58" s="47">
        <v>2</v>
      </c>
      <c r="J58" s="47"/>
      <c r="K58" s="47"/>
    </row>
    <row r="59" spans="1:11" ht="12.75" customHeight="1">
      <c r="A59" s="31"/>
      <c r="B59" s="32">
        <f>COUNTA(B57:B58)</f>
        <v>2</v>
      </c>
      <c r="C59" s="32"/>
      <c r="D59" s="32">
        <f>SUM(D57:D58)</f>
        <v>13</v>
      </c>
      <c r="E59" s="32">
        <f>SUM(E57:E58)</f>
        <v>41</v>
      </c>
      <c r="F59" s="35"/>
      <c r="G59" s="32">
        <f>SUM(G57:G58)</f>
        <v>6</v>
      </c>
      <c r="H59" s="32">
        <f>SUM(H57:H58)</f>
        <v>0</v>
      </c>
      <c r="I59" s="32">
        <f>SUM(I57:I58)</f>
        <v>6</v>
      </c>
      <c r="J59" s="32">
        <f>SUM(J57:J58)</f>
        <v>1</v>
      </c>
      <c r="K59" s="32">
        <f>SUM(K57:K58)</f>
        <v>0</v>
      </c>
    </row>
    <row r="60" spans="1:11" ht="12.75" customHeight="1">
      <c r="A60" s="31"/>
      <c r="B60" s="32"/>
      <c r="C60" s="32"/>
      <c r="D60" s="32"/>
      <c r="E60" s="32"/>
      <c r="F60" s="35"/>
      <c r="G60" s="32"/>
      <c r="H60" s="32"/>
      <c r="I60" s="32"/>
      <c r="J60" s="32"/>
      <c r="K60" s="32"/>
    </row>
    <row r="61" spans="1:11" ht="12.75" customHeight="1">
      <c r="A61" s="31" t="s">
        <v>200</v>
      </c>
      <c r="B61" s="31" t="s">
        <v>201</v>
      </c>
      <c r="C61" s="31" t="s">
        <v>202</v>
      </c>
      <c r="D61" s="35">
        <v>9</v>
      </c>
      <c r="E61" s="35">
        <v>19</v>
      </c>
      <c r="F61" s="35"/>
      <c r="G61" s="35">
        <v>5</v>
      </c>
      <c r="H61" s="35">
        <v>1</v>
      </c>
      <c r="I61" s="35">
        <v>3</v>
      </c>
      <c r="J61" s="35"/>
      <c r="K61" s="35"/>
    </row>
    <row r="62" spans="1:11" ht="12.75" customHeight="1">
      <c r="A62" s="34" t="s">
        <v>200</v>
      </c>
      <c r="B62" s="34" t="s">
        <v>203</v>
      </c>
      <c r="C62" s="34" t="s">
        <v>204</v>
      </c>
      <c r="D62" s="47">
        <v>3</v>
      </c>
      <c r="E62" s="47">
        <v>8</v>
      </c>
      <c r="F62" s="47"/>
      <c r="G62" s="47">
        <v>1</v>
      </c>
      <c r="H62" s="47">
        <v>1</v>
      </c>
      <c r="I62" s="47">
        <v>1</v>
      </c>
      <c r="J62" s="47"/>
      <c r="K62" s="47"/>
    </row>
    <row r="63" spans="1:11" ht="12.75" customHeight="1">
      <c r="A63" s="31"/>
      <c r="B63" s="32">
        <f>COUNTA(B61:B62)</f>
        <v>2</v>
      </c>
      <c r="C63" s="32"/>
      <c r="D63" s="32">
        <f>SUM(D61:D62)</f>
        <v>12</v>
      </c>
      <c r="E63" s="32">
        <f>SUM(E61:E62)</f>
        <v>27</v>
      </c>
      <c r="F63" s="35"/>
      <c r="G63" s="32">
        <f>SUM(G61:G62)</f>
        <v>6</v>
      </c>
      <c r="H63" s="32">
        <f>SUM(H61:H62)</f>
        <v>2</v>
      </c>
      <c r="I63" s="32">
        <f>SUM(I61:I62)</f>
        <v>4</v>
      </c>
      <c r="J63" s="32">
        <f>SUM(J61:J62)</f>
        <v>0</v>
      </c>
      <c r="K63" s="32">
        <f>SUM(K61:K62)</f>
        <v>0</v>
      </c>
    </row>
    <row r="64" spans="1:11" ht="12.75" customHeight="1">
      <c r="A64" s="31"/>
      <c r="B64" s="32"/>
      <c r="C64" s="32"/>
      <c r="D64" s="32"/>
      <c r="E64" s="32"/>
      <c r="F64" s="35"/>
      <c r="G64" s="32"/>
      <c r="H64" s="32"/>
      <c r="I64" s="32"/>
      <c r="J64" s="32"/>
      <c r="K64" s="32"/>
    </row>
    <row r="65" spans="1:11" ht="12.75" customHeight="1">
      <c r="A65" s="31" t="s">
        <v>205</v>
      </c>
      <c r="B65" s="31" t="s">
        <v>206</v>
      </c>
      <c r="C65" s="31" t="s">
        <v>207</v>
      </c>
      <c r="D65" s="35">
        <v>8</v>
      </c>
      <c r="E65" s="35">
        <v>24</v>
      </c>
      <c r="F65" s="35"/>
      <c r="G65" s="35">
        <v>4</v>
      </c>
      <c r="H65" s="35"/>
      <c r="I65" s="35">
        <v>4</v>
      </c>
      <c r="J65" s="35"/>
      <c r="K65" s="35"/>
    </row>
    <row r="66" spans="1:11" ht="12.75" customHeight="1">
      <c r="A66" s="31" t="s">
        <v>205</v>
      </c>
      <c r="B66" s="31" t="s">
        <v>208</v>
      </c>
      <c r="C66" s="31" t="s">
        <v>209</v>
      </c>
      <c r="D66" s="35">
        <v>2</v>
      </c>
      <c r="E66" s="35">
        <v>3</v>
      </c>
      <c r="F66" s="35"/>
      <c r="G66" s="35">
        <v>1</v>
      </c>
      <c r="H66" s="35">
        <v>1</v>
      </c>
      <c r="I66" s="35"/>
      <c r="J66" s="35"/>
      <c r="K66" s="35"/>
    </row>
    <row r="67" spans="1:11" ht="12.75" customHeight="1">
      <c r="A67" s="91" t="s">
        <v>205</v>
      </c>
      <c r="B67" s="91" t="s">
        <v>210</v>
      </c>
      <c r="C67" s="91" t="s">
        <v>211</v>
      </c>
      <c r="D67" s="35">
        <v>1</v>
      </c>
      <c r="E67" s="35">
        <v>1</v>
      </c>
      <c r="F67" s="35"/>
      <c r="G67" s="35">
        <v>1</v>
      </c>
      <c r="H67" s="35"/>
      <c r="I67" s="35"/>
      <c r="J67" s="35"/>
      <c r="K67" s="35"/>
    </row>
    <row r="68" spans="1:11" ht="12.75" customHeight="1">
      <c r="A68" s="31" t="s">
        <v>205</v>
      </c>
      <c r="B68" s="31" t="s">
        <v>214</v>
      </c>
      <c r="C68" s="31" t="s">
        <v>215</v>
      </c>
      <c r="D68" s="35">
        <v>1</v>
      </c>
      <c r="E68" s="35">
        <v>1</v>
      </c>
      <c r="F68" s="35"/>
      <c r="G68" s="35">
        <v>1</v>
      </c>
      <c r="H68" s="35"/>
      <c r="I68" s="35"/>
      <c r="J68" s="35"/>
      <c r="K68" s="35"/>
    </row>
    <row r="69" spans="1:11" ht="12.75" customHeight="1">
      <c r="A69" s="34" t="s">
        <v>205</v>
      </c>
      <c r="B69" s="34" t="s">
        <v>216</v>
      </c>
      <c r="C69" s="34" t="s">
        <v>217</v>
      </c>
      <c r="D69" s="47">
        <v>5</v>
      </c>
      <c r="E69" s="47">
        <v>11</v>
      </c>
      <c r="F69" s="47"/>
      <c r="G69" s="47">
        <v>3</v>
      </c>
      <c r="H69" s="47">
        <v>2</v>
      </c>
      <c r="I69" s="47"/>
      <c r="J69" s="47"/>
      <c r="K69" s="47"/>
    </row>
    <row r="70" spans="1:11" ht="12.75" customHeight="1">
      <c r="A70" s="31"/>
      <c r="B70" s="32">
        <f>COUNTA(B65:B69)</f>
        <v>5</v>
      </c>
      <c r="C70" s="32"/>
      <c r="D70" s="32">
        <f>SUM(D65:D69)</f>
        <v>17</v>
      </c>
      <c r="E70" s="32">
        <f>SUM(E65:E69)</f>
        <v>40</v>
      </c>
      <c r="F70" s="35"/>
      <c r="G70" s="32">
        <f>SUM(G65:G69)</f>
        <v>10</v>
      </c>
      <c r="H70" s="32">
        <f>SUM(H65:H69)</f>
        <v>3</v>
      </c>
      <c r="I70" s="32">
        <f>SUM(I65:I69)</f>
        <v>4</v>
      </c>
      <c r="J70" s="32">
        <f>SUM(J65:J69)</f>
        <v>0</v>
      </c>
      <c r="K70" s="32">
        <f>SUM(K65:K69)</f>
        <v>0</v>
      </c>
    </row>
    <row r="71" spans="1:11" ht="12.75" customHeight="1">
      <c r="A71" s="31"/>
      <c r="B71" s="31"/>
      <c r="C71" s="31"/>
      <c r="D71" s="35"/>
      <c r="E71" s="35"/>
      <c r="F71" s="35"/>
      <c r="G71" s="35"/>
      <c r="H71" s="35"/>
      <c r="I71" s="35"/>
      <c r="J71" s="35"/>
      <c r="K71" s="35"/>
    </row>
    <row r="72" spans="1:11" ht="12.75" customHeight="1">
      <c r="A72" s="32" t="s">
        <v>107</v>
      </c>
      <c r="B72" s="43">
        <f>SUM(B7+B27+B50+B55+B59+B63+B70)</f>
        <v>55</v>
      </c>
      <c r="C72" s="36"/>
      <c r="D72" s="43">
        <f>SUM(D7+D27+D50+D55+D59+D63+D70)</f>
        <v>303</v>
      </c>
      <c r="E72" s="72">
        <f>SUM(E7+E27+E50+E55+E59+E63+E70)</f>
        <v>1067</v>
      </c>
      <c r="F72" s="35"/>
      <c r="G72" s="43">
        <f>SUM(G7+G27+G50+G55+G59+G63+G70)</f>
        <v>123</v>
      </c>
      <c r="H72" s="43">
        <f>SUM(H7+H27+H50+H55+H59+H63+H70)</f>
        <v>51</v>
      </c>
      <c r="I72" s="43">
        <f>SUM(I7+I27+I50+I55+I59+I63+I70)</f>
        <v>111</v>
      </c>
      <c r="J72" s="43">
        <f>SUM(J7+J27+J50+J55+J59+J63+J70)</f>
        <v>17</v>
      </c>
      <c r="K72" s="43">
        <f>SUM(K7+K27+K50+K55+K59+K63+K70)</f>
        <v>1</v>
      </c>
    </row>
  </sheetData>
  <sheetProtection/>
  <mergeCells count="2">
    <mergeCell ref="G1:K1"/>
    <mergeCell ref="B1:E1"/>
  </mergeCells>
  <printOptions gridLines="1" horizontalCentered="1"/>
  <pageMargins left="0.5" right="0.5" top="1.5" bottom="1" header="0.5" footer="0.5"/>
  <pageSetup horizontalDpi="600" verticalDpi="600" orientation="landscape" scale="80" r:id="rId1"/>
  <headerFooter alignWithMargins="0">
    <oddHeader>&amp;C&amp;"Arial,Bold"&amp;16 2009 Swimming Season
Ohio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N65" sqref="N65"/>
    </sheetView>
  </sheetViews>
  <sheetFormatPr defaultColWidth="9.140625" defaultRowHeight="12.75"/>
  <cols>
    <col min="1" max="1" width="15.28125" style="7" customWidth="1"/>
    <col min="2" max="2" width="9.00390625" style="7" customWidth="1"/>
    <col min="3" max="3" width="41.00390625" style="7" customWidth="1"/>
    <col min="4" max="4" width="0.85546875" style="7" customWidth="1"/>
    <col min="5" max="5" width="9.140625" style="53" customWidth="1"/>
    <col min="6" max="6" width="0.85546875" style="7" customWidth="1"/>
    <col min="7" max="9" width="9.140625" style="7" customWidth="1"/>
    <col min="10" max="10" width="0.85546875" style="7" customWidth="1"/>
    <col min="11" max="16384" width="9.140625" style="7" customWidth="1"/>
  </cols>
  <sheetData>
    <row r="1" spans="2:12" s="44" customFormat="1" ht="9" customHeight="1">
      <c r="B1" s="117" t="s">
        <v>88</v>
      </c>
      <c r="C1" s="117"/>
      <c r="D1" s="46"/>
      <c r="E1" s="50"/>
      <c r="F1" s="46"/>
      <c r="G1" s="116" t="s">
        <v>92</v>
      </c>
      <c r="H1" s="116"/>
      <c r="I1" s="116"/>
      <c r="J1" s="46"/>
      <c r="K1" s="117" t="s">
        <v>102</v>
      </c>
      <c r="L1" s="117"/>
    </row>
    <row r="2" spans="1:12" s="48" customFormat="1" ht="48.75" customHeight="1">
      <c r="A2" s="3" t="s">
        <v>54</v>
      </c>
      <c r="B2" s="3" t="s">
        <v>55</v>
      </c>
      <c r="C2" s="3" t="s">
        <v>44</v>
      </c>
      <c r="D2" s="3"/>
      <c r="E2" s="51" t="s">
        <v>91</v>
      </c>
      <c r="F2" s="3"/>
      <c r="G2" s="3" t="s">
        <v>254</v>
      </c>
      <c r="H2" s="3" t="s">
        <v>56</v>
      </c>
      <c r="I2" s="3" t="s">
        <v>57</v>
      </c>
      <c r="J2" s="3"/>
      <c r="K2" s="3" t="s">
        <v>58</v>
      </c>
      <c r="L2" s="3" t="s">
        <v>59</v>
      </c>
    </row>
    <row r="3" spans="1:12" s="30" customFormat="1" ht="12.75" customHeight="1">
      <c r="A3" s="31" t="s">
        <v>121</v>
      </c>
      <c r="B3" s="31" t="s">
        <v>122</v>
      </c>
      <c r="C3" s="31" t="s">
        <v>123</v>
      </c>
      <c r="D3" s="31"/>
      <c r="E3" s="91">
        <v>99</v>
      </c>
      <c r="F3" s="36"/>
      <c r="G3" s="35" t="s">
        <v>96</v>
      </c>
      <c r="H3" s="31">
        <v>22</v>
      </c>
      <c r="I3" s="57">
        <f>H3/E3</f>
        <v>0.2222222222222222</v>
      </c>
      <c r="J3" s="46"/>
      <c r="K3" s="58">
        <f>E3-H3</f>
        <v>77</v>
      </c>
      <c r="L3" s="57">
        <f>K3/E3</f>
        <v>0.7777777777777778</v>
      </c>
    </row>
    <row r="4" spans="1:12" s="30" customFormat="1" ht="12.75" customHeight="1">
      <c r="A4" s="31" t="s">
        <v>121</v>
      </c>
      <c r="B4" s="31" t="s">
        <v>124</v>
      </c>
      <c r="C4" s="31" t="s">
        <v>125</v>
      </c>
      <c r="D4" s="31"/>
      <c r="E4" s="91">
        <v>99</v>
      </c>
      <c r="F4" s="36"/>
      <c r="G4" s="35" t="s">
        <v>96</v>
      </c>
      <c r="H4" s="31">
        <v>9</v>
      </c>
      <c r="I4" s="57">
        <f>H4/E4</f>
        <v>0.09090909090909091</v>
      </c>
      <c r="J4" s="46"/>
      <c r="K4" s="58">
        <f>E4-H4</f>
        <v>90</v>
      </c>
      <c r="L4" s="57">
        <f>K4/E4</f>
        <v>0.9090909090909091</v>
      </c>
    </row>
    <row r="5" spans="1:12" s="30" customFormat="1" ht="12.75" customHeight="1">
      <c r="A5" s="31" t="s">
        <v>121</v>
      </c>
      <c r="B5" s="31" t="s">
        <v>126</v>
      </c>
      <c r="C5" s="31" t="s">
        <v>127</v>
      </c>
      <c r="D5" s="31"/>
      <c r="E5" s="91">
        <v>99</v>
      </c>
      <c r="F5" s="36"/>
      <c r="G5" s="35" t="s">
        <v>96</v>
      </c>
      <c r="H5" s="31">
        <v>36</v>
      </c>
      <c r="I5" s="57">
        <f>H5/E5</f>
        <v>0.36363636363636365</v>
      </c>
      <c r="J5" s="46"/>
      <c r="K5" s="58">
        <f>E5-H5</f>
        <v>63</v>
      </c>
      <c r="L5" s="57">
        <f>K5/E5</f>
        <v>0.6363636363636364</v>
      </c>
    </row>
    <row r="6" spans="1:12" s="30" customFormat="1" ht="12.75" customHeight="1">
      <c r="A6" s="34" t="s">
        <v>121</v>
      </c>
      <c r="B6" s="34" t="s">
        <v>128</v>
      </c>
      <c r="C6" s="34" t="s">
        <v>129</v>
      </c>
      <c r="D6" s="34"/>
      <c r="E6" s="92">
        <v>99</v>
      </c>
      <c r="F6" s="59"/>
      <c r="G6" s="47" t="s">
        <v>96</v>
      </c>
      <c r="H6" s="34">
        <v>5</v>
      </c>
      <c r="I6" s="60">
        <f>H6/E6</f>
        <v>0.050505050505050504</v>
      </c>
      <c r="J6" s="49"/>
      <c r="K6" s="61">
        <f>E6-H6</f>
        <v>94</v>
      </c>
      <c r="L6" s="60">
        <f>K6/E6</f>
        <v>0.9494949494949495</v>
      </c>
    </row>
    <row r="7" spans="1:12" ht="12.75">
      <c r="A7" s="31"/>
      <c r="B7" s="32">
        <f>COUNTA(B3:B6)</f>
        <v>4</v>
      </c>
      <c r="C7" s="31"/>
      <c r="D7" s="36"/>
      <c r="E7" s="37">
        <f>SUM(E3:E6)</f>
        <v>396</v>
      </c>
      <c r="F7" s="39"/>
      <c r="G7" s="32">
        <f>COUNTA(G3:G6)</f>
        <v>4</v>
      </c>
      <c r="H7" s="37">
        <f>SUM(H3:H6)</f>
        <v>72</v>
      </c>
      <c r="I7" s="40">
        <f>H7/E7</f>
        <v>0.18181818181818182</v>
      </c>
      <c r="J7" s="41"/>
      <c r="K7" s="37">
        <f>SUM(K3:K6)</f>
        <v>324</v>
      </c>
      <c r="L7" s="40">
        <f>K7/E7</f>
        <v>0.8181818181818182</v>
      </c>
    </row>
    <row r="8" spans="1:12" ht="12.75">
      <c r="A8" s="31"/>
      <c r="B8" s="31"/>
      <c r="C8" s="31"/>
      <c r="D8" s="36"/>
      <c r="E8" s="52"/>
      <c r="F8" s="36"/>
      <c r="G8" s="35"/>
      <c r="H8" s="35"/>
      <c r="I8" s="57"/>
      <c r="J8" s="46"/>
      <c r="K8" s="58"/>
      <c r="L8" s="57"/>
    </row>
    <row r="9" spans="1:12" ht="12.75">
      <c r="A9" s="91" t="s">
        <v>130</v>
      </c>
      <c r="B9" s="91" t="s">
        <v>223</v>
      </c>
      <c r="C9" s="91" t="s">
        <v>224</v>
      </c>
      <c r="D9" s="31"/>
      <c r="E9" s="91">
        <v>99</v>
      </c>
      <c r="F9" s="36"/>
      <c r="G9" s="35" t="s">
        <v>96</v>
      </c>
      <c r="H9" s="35">
        <v>33</v>
      </c>
      <c r="I9" s="57">
        <f>H9/E9</f>
        <v>0.3333333333333333</v>
      </c>
      <c r="J9" s="46"/>
      <c r="K9" s="58">
        <f>E9-H9</f>
        <v>66</v>
      </c>
      <c r="L9" s="57">
        <f>K9/E9</f>
        <v>0.6666666666666666</v>
      </c>
    </row>
    <row r="10" spans="1:12" ht="12.75">
      <c r="A10" s="91" t="s">
        <v>130</v>
      </c>
      <c r="B10" s="91" t="s">
        <v>225</v>
      </c>
      <c r="C10" s="91" t="s">
        <v>226</v>
      </c>
      <c r="D10" s="31"/>
      <c r="E10" s="91">
        <v>99</v>
      </c>
      <c r="F10" s="36"/>
      <c r="G10" s="35"/>
      <c r="H10" s="35"/>
      <c r="I10" s="57">
        <f aca="true" t="shared" si="0" ref="I10:I24">H10/E10</f>
        <v>0</v>
      </c>
      <c r="J10" s="46"/>
      <c r="K10" s="58">
        <f aca="true" t="shared" si="1" ref="K10:K24">E10-H10</f>
        <v>99</v>
      </c>
      <c r="L10" s="57">
        <f aca="true" t="shared" si="2" ref="L10:L24">K10/E10</f>
        <v>1</v>
      </c>
    </row>
    <row r="11" spans="1:12" ht="12.75">
      <c r="A11" s="91" t="s">
        <v>130</v>
      </c>
      <c r="B11" s="91" t="s">
        <v>227</v>
      </c>
      <c r="C11" s="91" t="s">
        <v>228</v>
      </c>
      <c r="D11" s="31"/>
      <c r="E11" s="91">
        <v>99</v>
      </c>
      <c r="F11" s="36"/>
      <c r="G11" s="35" t="s">
        <v>96</v>
      </c>
      <c r="H11" s="54">
        <v>20</v>
      </c>
      <c r="I11" s="57">
        <f t="shared" si="0"/>
        <v>0.20202020202020202</v>
      </c>
      <c r="J11" s="46"/>
      <c r="K11" s="58">
        <f t="shared" si="1"/>
        <v>79</v>
      </c>
      <c r="L11" s="57">
        <f t="shared" si="2"/>
        <v>0.797979797979798</v>
      </c>
    </row>
    <row r="12" spans="1:12" ht="12.75">
      <c r="A12" s="91" t="s">
        <v>130</v>
      </c>
      <c r="B12" s="91" t="s">
        <v>229</v>
      </c>
      <c r="C12" s="91" t="s">
        <v>230</v>
      </c>
      <c r="D12" s="31"/>
      <c r="E12" s="91">
        <v>99</v>
      </c>
      <c r="F12" s="36"/>
      <c r="G12" s="35" t="s">
        <v>96</v>
      </c>
      <c r="H12" s="54">
        <v>14</v>
      </c>
      <c r="I12" s="57">
        <f t="shared" si="0"/>
        <v>0.1414141414141414</v>
      </c>
      <c r="J12" s="46"/>
      <c r="K12" s="58">
        <f t="shared" si="1"/>
        <v>85</v>
      </c>
      <c r="L12" s="57">
        <f t="shared" si="2"/>
        <v>0.8585858585858586</v>
      </c>
    </row>
    <row r="13" spans="1:12" ht="12.75">
      <c r="A13" s="91" t="s">
        <v>130</v>
      </c>
      <c r="B13" s="91" t="s">
        <v>231</v>
      </c>
      <c r="C13" s="91" t="s">
        <v>232</v>
      </c>
      <c r="D13" s="31"/>
      <c r="E13" s="91">
        <v>99</v>
      </c>
      <c r="F13" s="36"/>
      <c r="G13" s="35" t="s">
        <v>96</v>
      </c>
      <c r="H13" s="54">
        <v>11</v>
      </c>
      <c r="I13" s="57">
        <f t="shared" si="0"/>
        <v>0.1111111111111111</v>
      </c>
      <c r="J13" s="46"/>
      <c r="K13" s="58">
        <f t="shared" si="1"/>
        <v>88</v>
      </c>
      <c r="L13" s="57">
        <f t="shared" si="2"/>
        <v>0.8888888888888888</v>
      </c>
    </row>
    <row r="14" spans="1:12" ht="12.75">
      <c r="A14" s="91" t="s">
        <v>130</v>
      </c>
      <c r="B14" s="91" t="s">
        <v>233</v>
      </c>
      <c r="C14" s="91" t="s">
        <v>234</v>
      </c>
      <c r="D14" s="31"/>
      <c r="E14" s="91">
        <v>99</v>
      </c>
      <c r="F14" s="36"/>
      <c r="G14" s="35" t="s">
        <v>96</v>
      </c>
      <c r="H14" s="54">
        <v>48</v>
      </c>
      <c r="I14" s="57">
        <f t="shared" si="0"/>
        <v>0.48484848484848486</v>
      </c>
      <c r="J14" s="46"/>
      <c r="K14" s="58">
        <f t="shared" si="1"/>
        <v>51</v>
      </c>
      <c r="L14" s="57">
        <f t="shared" si="2"/>
        <v>0.5151515151515151</v>
      </c>
    </row>
    <row r="15" spans="1:12" ht="12.75">
      <c r="A15" s="91" t="s">
        <v>130</v>
      </c>
      <c r="B15" s="91" t="s">
        <v>131</v>
      </c>
      <c r="C15" s="91" t="s">
        <v>132</v>
      </c>
      <c r="D15" s="31"/>
      <c r="E15" s="91">
        <v>99</v>
      </c>
      <c r="F15" s="36"/>
      <c r="G15" s="35" t="s">
        <v>96</v>
      </c>
      <c r="H15" s="54">
        <v>29</v>
      </c>
      <c r="I15" s="57">
        <f t="shared" si="0"/>
        <v>0.29292929292929293</v>
      </c>
      <c r="J15" s="46"/>
      <c r="K15" s="58">
        <f t="shared" si="1"/>
        <v>70</v>
      </c>
      <c r="L15" s="57">
        <f t="shared" si="2"/>
        <v>0.7070707070707071</v>
      </c>
    </row>
    <row r="16" spans="1:12" ht="12.75">
      <c r="A16" s="91" t="s">
        <v>130</v>
      </c>
      <c r="B16" s="91" t="s">
        <v>133</v>
      </c>
      <c r="C16" s="91" t="s">
        <v>134</v>
      </c>
      <c r="D16" s="31"/>
      <c r="E16" s="91">
        <v>99</v>
      </c>
      <c r="F16" s="36"/>
      <c r="G16" s="35" t="s">
        <v>96</v>
      </c>
      <c r="H16" s="54">
        <v>43</v>
      </c>
      <c r="I16" s="57">
        <f t="shared" si="0"/>
        <v>0.43434343434343436</v>
      </c>
      <c r="J16" s="46"/>
      <c r="K16" s="58">
        <f t="shared" si="1"/>
        <v>56</v>
      </c>
      <c r="L16" s="57">
        <f t="shared" si="2"/>
        <v>0.5656565656565656</v>
      </c>
    </row>
    <row r="17" spans="1:12" ht="12.75">
      <c r="A17" s="91" t="s">
        <v>130</v>
      </c>
      <c r="B17" s="91" t="s">
        <v>135</v>
      </c>
      <c r="C17" s="91" t="s">
        <v>136</v>
      </c>
      <c r="D17" s="31"/>
      <c r="E17" s="91">
        <v>99</v>
      </c>
      <c r="F17" s="36"/>
      <c r="G17" s="35" t="s">
        <v>96</v>
      </c>
      <c r="H17" s="54">
        <v>10</v>
      </c>
      <c r="I17" s="57">
        <f t="shared" si="0"/>
        <v>0.10101010101010101</v>
      </c>
      <c r="J17" s="46"/>
      <c r="K17" s="58">
        <f t="shared" si="1"/>
        <v>89</v>
      </c>
      <c r="L17" s="57">
        <f t="shared" si="2"/>
        <v>0.898989898989899</v>
      </c>
    </row>
    <row r="18" spans="1:12" ht="12.75">
      <c r="A18" s="91" t="s">
        <v>130</v>
      </c>
      <c r="B18" s="91" t="s">
        <v>235</v>
      </c>
      <c r="C18" s="91" t="s">
        <v>236</v>
      </c>
      <c r="D18" s="31"/>
      <c r="E18" s="91">
        <v>99</v>
      </c>
      <c r="F18" s="36"/>
      <c r="G18" s="35" t="s">
        <v>96</v>
      </c>
      <c r="H18" s="54">
        <v>27</v>
      </c>
      <c r="I18" s="57">
        <f t="shared" si="0"/>
        <v>0.2727272727272727</v>
      </c>
      <c r="J18" s="46"/>
      <c r="K18" s="58">
        <f t="shared" si="1"/>
        <v>72</v>
      </c>
      <c r="L18" s="57">
        <f t="shared" si="2"/>
        <v>0.7272727272727273</v>
      </c>
    </row>
    <row r="19" spans="1:12" ht="12.75">
      <c r="A19" s="91" t="s">
        <v>130</v>
      </c>
      <c r="B19" s="91" t="s">
        <v>237</v>
      </c>
      <c r="C19" s="91" t="s">
        <v>238</v>
      </c>
      <c r="D19" s="31"/>
      <c r="E19" s="91">
        <v>99</v>
      </c>
      <c r="F19" s="36"/>
      <c r="G19" s="35" t="s">
        <v>96</v>
      </c>
      <c r="H19" s="54">
        <v>34</v>
      </c>
      <c r="I19" s="57">
        <f t="shared" si="0"/>
        <v>0.3434343434343434</v>
      </c>
      <c r="J19" s="46"/>
      <c r="K19" s="58">
        <f t="shared" si="1"/>
        <v>65</v>
      </c>
      <c r="L19" s="57">
        <f t="shared" si="2"/>
        <v>0.6565656565656566</v>
      </c>
    </row>
    <row r="20" spans="1:12" ht="12.75">
      <c r="A20" s="91" t="s">
        <v>130</v>
      </c>
      <c r="B20" s="91" t="s">
        <v>239</v>
      </c>
      <c r="C20" s="91" t="s">
        <v>240</v>
      </c>
      <c r="D20" s="31"/>
      <c r="E20" s="91">
        <v>99</v>
      </c>
      <c r="F20" s="36"/>
      <c r="G20" s="35" t="s">
        <v>96</v>
      </c>
      <c r="H20" s="54">
        <v>10</v>
      </c>
      <c r="I20" s="57">
        <f t="shared" si="0"/>
        <v>0.10101010101010101</v>
      </c>
      <c r="J20" s="46"/>
      <c r="K20" s="58">
        <f t="shared" si="1"/>
        <v>89</v>
      </c>
      <c r="L20" s="57">
        <f t="shared" si="2"/>
        <v>0.898989898989899</v>
      </c>
    </row>
    <row r="21" spans="1:12" ht="12.75">
      <c r="A21" s="91" t="s">
        <v>130</v>
      </c>
      <c r="B21" s="91" t="s">
        <v>241</v>
      </c>
      <c r="C21" s="91" t="s">
        <v>242</v>
      </c>
      <c r="D21" s="31"/>
      <c r="E21" s="91">
        <v>99</v>
      </c>
      <c r="F21" s="36"/>
      <c r="G21" s="35" t="s">
        <v>96</v>
      </c>
      <c r="H21" s="54">
        <v>20</v>
      </c>
      <c r="I21" s="57">
        <f t="shared" si="0"/>
        <v>0.20202020202020202</v>
      </c>
      <c r="J21" s="46"/>
      <c r="K21" s="58">
        <f t="shared" si="1"/>
        <v>79</v>
      </c>
      <c r="L21" s="57">
        <f t="shared" si="2"/>
        <v>0.797979797979798</v>
      </c>
    </row>
    <row r="22" spans="1:12" ht="12.75">
      <c r="A22" s="91" t="s">
        <v>130</v>
      </c>
      <c r="B22" s="91" t="s">
        <v>243</v>
      </c>
      <c r="C22" s="91" t="s">
        <v>244</v>
      </c>
      <c r="D22" s="31"/>
      <c r="E22" s="91">
        <v>99</v>
      </c>
      <c r="F22" s="36"/>
      <c r="G22" s="35" t="s">
        <v>96</v>
      </c>
      <c r="H22" s="54">
        <v>34</v>
      </c>
      <c r="I22" s="57">
        <f t="shared" si="0"/>
        <v>0.3434343434343434</v>
      </c>
      <c r="J22" s="46"/>
      <c r="K22" s="58">
        <f t="shared" si="1"/>
        <v>65</v>
      </c>
      <c r="L22" s="57">
        <f t="shared" si="2"/>
        <v>0.6565656565656566</v>
      </c>
    </row>
    <row r="23" spans="1:12" ht="12.75">
      <c r="A23" s="91" t="s">
        <v>130</v>
      </c>
      <c r="B23" s="91" t="s">
        <v>245</v>
      </c>
      <c r="C23" s="91" t="s">
        <v>246</v>
      </c>
      <c r="D23" s="31"/>
      <c r="E23" s="91">
        <v>99</v>
      </c>
      <c r="F23" s="36"/>
      <c r="G23" s="35" t="s">
        <v>96</v>
      </c>
      <c r="H23" s="54">
        <v>34</v>
      </c>
      <c r="I23" s="57">
        <f t="shared" si="0"/>
        <v>0.3434343434343434</v>
      </c>
      <c r="J23" s="46"/>
      <c r="K23" s="58">
        <f t="shared" si="1"/>
        <v>65</v>
      </c>
      <c r="L23" s="57">
        <f t="shared" si="2"/>
        <v>0.6565656565656566</v>
      </c>
    </row>
    <row r="24" spans="1:12" ht="12.75">
      <c r="A24" s="91" t="s">
        <v>130</v>
      </c>
      <c r="B24" s="91" t="s">
        <v>247</v>
      </c>
      <c r="C24" s="91" t="s">
        <v>248</v>
      </c>
      <c r="D24" s="31"/>
      <c r="E24" s="91">
        <v>99</v>
      </c>
      <c r="F24" s="36"/>
      <c r="G24" s="35" t="s">
        <v>96</v>
      </c>
      <c r="H24" s="54">
        <v>62</v>
      </c>
      <c r="I24" s="57">
        <f t="shared" si="0"/>
        <v>0.6262626262626263</v>
      </c>
      <c r="J24" s="46"/>
      <c r="K24" s="58">
        <f t="shared" si="1"/>
        <v>37</v>
      </c>
      <c r="L24" s="57">
        <f t="shared" si="2"/>
        <v>0.37373737373737376</v>
      </c>
    </row>
    <row r="25" spans="1:12" ht="12.75">
      <c r="A25" s="91" t="s">
        <v>130</v>
      </c>
      <c r="B25" s="91" t="s">
        <v>249</v>
      </c>
      <c r="C25" s="91" t="s">
        <v>250</v>
      </c>
      <c r="D25" s="31"/>
      <c r="E25" s="91">
        <v>99</v>
      </c>
      <c r="F25" s="36"/>
      <c r="G25" s="35" t="s">
        <v>96</v>
      </c>
      <c r="H25" s="54">
        <v>20</v>
      </c>
      <c r="I25" s="57">
        <f>H25/E25</f>
        <v>0.20202020202020202</v>
      </c>
      <c r="J25" s="46"/>
      <c r="K25" s="58">
        <f>E25-H25</f>
        <v>79</v>
      </c>
      <c r="L25" s="57">
        <f>K25/E25</f>
        <v>0.797979797979798</v>
      </c>
    </row>
    <row r="26" spans="1:12" ht="12.75">
      <c r="A26" s="91" t="s">
        <v>130</v>
      </c>
      <c r="B26" s="91" t="s">
        <v>137</v>
      </c>
      <c r="C26" s="91" t="s">
        <v>138</v>
      </c>
      <c r="D26" s="31"/>
      <c r="E26" s="91">
        <v>99</v>
      </c>
      <c r="F26" s="36"/>
      <c r="G26" s="35" t="s">
        <v>96</v>
      </c>
      <c r="H26" s="54">
        <v>46</v>
      </c>
      <c r="I26" s="57">
        <f>H26/E26</f>
        <v>0.46464646464646464</v>
      </c>
      <c r="J26" s="46"/>
      <c r="K26" s="58">
        <f>E26-H26</f>
        <v>53</v>
      </c>
      <c r="L26" s="57">
        <f>K26/E26</f>
        <v>0.5353535353535354</v>
      </c>
    </row>
    <row r="27" spans="1:12" ht="12.75">
      <c r="A27" s="92" t="s">
        <v>130</v>
      </c>
      <c r="B27" s="92" t="s">
        <v>251</v>
      </c>
      <c r="C27" s="92" t="s">
        <v>252</v>
      </c>
      <c r="D27" s="34"/>
      <c r="E27" s="92">
        <v>99</v>
      </c>
      <c r="F27" s="59"/>
      <c r="G27" s="47" t="s">
        <v>96</v>
      </c>
      <c r="H27" s="49">
        <v>10</v>
      </c>
      <c r="I27" s="60">
        <f>H27/E27</f>
        <v>0.10101010101010101</v>
      </c>
      <c r="J27" s="49"/>
      <c r="K27" s="61">
        <f>E27-H27</f>
        <v>89</v>
      </c>
      <c r="L27" s="60">
        <f>K27/E27</f>
        <v>0.898989898989899</v>
      </c>
    </row>
    <row r="28" spans="1:12" ht="12.75">
      <c r="A28" s="31"/>
      <c r="B28" s="32">
        <f>COUNTA(B9:B27)</f>
        <v>19</v>
      </c>
      <c r="C28" s="31"/>
      <c r="D28" s="36"/>
      <c r="E28" s="37">
        <f>SUM(E9:E27)</f>
        <v>1881</v>
      </c>
      <c r="F28" s="39"/>
      <c r="G28" s="32">
        <f>COUNTA(G9:G27)</f>
        <v>18</v>
      </c>
      <c r="H28" s="37">
        <f>SUM(H9:H27)</f>
        <v>505</v>
      </c>
      <c r="I28" s="40">
        <f>H28/E28</f>
        <v>0.2684742158426369</v>
      </c>
      <c r="J28" s="41"/>
      <c r="K28" s="50">
        <f>E28-H28</f>
        <v>1376</v>
      </c>
      <c r="L28" s="40">
        <f>K28/E28</f>
        <v>0.7315257841573631</v>
      </c>
    </row>
    <row r="29" spans="1:12" ht="12.75">
      <c r="A29" s="31"/>
      <c r="B29" s="32"/>
      <c r="C29" s="31"/>
      <c r="D29" s="36"/>
      <c r="E29" s="37"/>
      <c r="F29" s="39"/>
      <c r="G29" s="32"/>
      <c r="H29" s="37"/>
      <c r="I29" s="40"/>
      <c r="J29" s="41"/>
      <c r="K29" s="50"/>
      <c r="L29" s="40"/>
    </row>
    <row r="30" spans="1:12" ht="12.75">
      <c r="A30" s="91" t="s">
        <v>139</v>
      </c>
      <c r="B30" s="91" t="s">
        <v>140</v>
      </c>
      <c r="C30" s="91" t="s">
        <v>141</v>
      </c>
      <c r="D30" s="31"/>
      <c r="E30" s="91">
        <v>99</v>
      </c>
      <c r="F30" s="36"/>
      <c r="G30" s="35"/>
      <c r="H30" s="35"/>
      <c r="I30" s="57">
        <f aca="true" t="shared" si="3" ref="I30:I54">H30/E30</f>
        <v>0</v>
      </c>
      <c r="J30" s="46"/>
      <c r="K30" s="58">
        <f aca="true" t="shared" si="4" ref="K30:K54">E30-H30</f>
        <v>99</v>
      </c>
      <c r="L30" s="57">
        <f aca="true" t="shared" si="5" ref="L30:L54">K30/E30</f>
        <v>1</v>
      </c>
    </row>
    <row r="31" spans="1:12" ht="12.75">
      <c r="A31" s="91" t="s">
        <v>139</v>
      </c>
      <c r="B31" s="91" t="s">
        <v>142</v>
      </c>
      <c r="C31" s="91" t="s">
        <v>143</v>
      </c>
      <c r="D31" s="31"/>
      <c r="E31" s="91">
        <v>99</v>
      </c>
      <c r="F31" s="36"/>
      <c r="G31" s="35" t="s">
        <v>96</v>
      </c>
      <c r="H31" s="54">
        <v>13</v>
      </c>
      <c r="I31" s="57">
        <f t="shared" si="3"/>
        <v>0.13131313131313133</v>
      </c>
      <c r="J31" s="46"/>
      <c r="K31" s="58">
        <f t="shared" si="4"/>
        <v>86</v>
      </c>
      <c r="L31" s="57">
        <f t="shared" si="5"/>
        <v>0.8686868686868687</v>
      </c>
    </row>
    <row r="32" spans="1:12" ht="12.75">
      <c r="A32" s="91" t="s">
        <v>139</v>
      </c>
      <c r="B32" s="91" t="s">
        <v>144</v>
      </c>
      <c r="C32" s="91" t="s">
        <v>145</v>
      </c>
      <c r="D32" s="31"/>
      <c r="E32" s="91">
        <v>99</v>
      </c>
      <c r="F32" s="36"/>
      <c r="G32" s="35" t="s">
        <v>96</v>
      </c>
      <c r="H32" s="54">
        <v>36</v>
      </c>
      <c r="I32" s="57">
        <f t="shared" si="3"/>
        <v>0.36363636363636365</v>
      </c>
      <c r="J32" s="46"/>
      <c r="K32" s="58">
        <f t="shared" si="4"/>
        <v>63</v>
      </c>
      <c r="L32" s="57">
        <f t="shared" si="5"/>
        <v>0.6363636363636364</v>
      </c>
    </row>
    <row r="33" spans="1:12" ht="12.75">
      <c r="A33" s="91" t="s">
        <v>139</v>
      </c>
      <c r="B33" s="91" t="s">
        <v>146</v>
      </c>
      <c r="C33" s="91" t="s">
        <v>147</v>
      </c>
      <c r="D33" s="31"/>
      <c r="E33" s="91">
        <v>99</v>
      </c>
      <c r="F33" s="36"/>
      <c r="G33" s="35" t="s">
        <v>96</v>
      </c>
      <c r="H33" s="54">
        <v>8</v>
      </c>
      <c r="I33" s="57">
        <f t="shared" si="3"/>
        <v>0.08080808080808081</v>
      </c>
      <c r="J33" s="46"/>
      <c r="K33" s="58">
        <f t="shared" si="4"/>
        <v>91</v>
      </c>
      <c r="L33" s="57">
        <f t="shared" si="5"/>
        <v>0.9191919191919192</v>
      </c>
    </row>
    <row r="34" spans="1:12" ht="12.75">
      <c r="A34" s="91" t="s">
        <v>139</v>
      </c>
      <c r="B34" s="91" t="s">
        <v>148</v>
      </c>
      <c r="C34" s="91" t="s">
        <v>149</v>
      </c>
      <c r="D34" s="31"/>
      <c r="E34" s="91">
        <v>99</v>
      </c>
      <c r="F34" s="36"/>
      <c r="G34" s="35" t="s">
        <v>96</v>
      </c>
      <c r="H34" s="54">
        <v>9</v>
      </c>
      <c r="I34" s="57">
        <f t="shared" si="3"/>
        <v>0.09090909090909091</v>
      </c>
      <c r="J34" s="46"/>
      <c r="K34" s="58">
        <f t="shared" si="4"/>
        <v>90</v>
      </c>
      <c r="L34" s="57">
        <f t="shared" si="5"/>
        <v>0.9090909090909091</v>
      </c>
    </row>
    <row r="35" spans="1:12" ht="12.75">
      <c r="A35" s="91" t="s">
        <v>139</v>
      </c>
      <c r="B35" s="91" t="s">
        <v>150</v>
      </c>
      <c r="C35" s="91" t="s">
        <v>151</v>
      </c>
      <c r="D35" s="31"/>
      <c r="E35" s="91">
        <v>99</v>
      </c>
      <c r="F35" s="36"/>
      <c r="G35" s="35"/>
      <c r="H35" s="35"/>
      <c r="I35" s="57">
        <f t="shared" si="3"/>
        <v>0</v>
      </c>
      <c r="J35" s="46"/>
      <c r="K35" s="58">
        <f t="shared" si="4"/>
        <v>99</v>
      </c>
      <c r="L35" s="57">
        <f t="shared" si="5"/>
        <v>1</v>
      </c>
    </row>
    <row r="36" spans="1:12" ht="12.75">
      <c r="A36" s="91" t="s">
        <v>139</v>
      </c>
      <c r="B36" s="91" t="s">
        <v>152</v>
      </c>
      <c r="C36" s="91" t="s">
        <v>153</v>
      </c>
      <c r="D36" s="31"/>
      <c r="E36" s="91">
        <v>99</v>
      </c>
      <c r="F36" s="36"/>
      <c r="G36" s="35" t="s">
        <v>96</v>
      </c>
      <c r="H36" s="54">
        <v>42</v>
      </c>
      <c r="I36" s="57">
        <f t="shared" si="3"/>
        <v>0.42424242424242425</v>
      </c>
      <c r="J36" s="46"/>
      <c r="K36" s="58">
        <f t="shared" si="4"/>
        <v>57</v>
      </c>
      <c r="L36" s="57">
        <f t="shared" si="5"/>
        <v>0.5757575757575758</v>
      </c>
    </row>
    <row r="37" spans="1:12" ht="12.75">
      <c r="A37" s="91" t="s">
        <v>139</v>
      </c>
      <c r="B37" s="91" t="s">
        <v>154</v>
      </c>
      <c r="C37" s="91" t="s">
        <v>155</v>
      </c>
      <c r="D37" s="31"/>
      <c r="E37" s="91">
        <v>99</v>
      </c>
      <c r="F37" s="36"/>
      <c r="G37" s="35" t="s">
        <v>96</v>
      </c>
      <c r="H37" s="54">
        <v>22</v>
      </c>
      <c r="I37" s="57">
        <f t="shared" si="3"/>
        <v>0.2222222222222222</v>
      </c>
      <c r="J37" s="46"/>
      <c r="K37" s="58">
        <f t="shared" si="4"/>
        <v>77</v>
      </c>
      <c r="L37" s="57">
        <f t="shared" si="5"/>
        <v>0.7777777777777778</v>
      </c>
    </row>
    <row r="38" spans="1:12" ht="12.75">
      <c r="A38" s="91" t="s">
        <v>139</v>
      </c>
      <c r="B38" s="91" t="s">
        <v>156</v>
      </c>
      <c r="C38" s="91" t="s">
        <v>157</v>
      </c>
      <c r="D38" s="31"/>
      <c r="E38" s="91">
        <v>99</v>
      </c>
      <c r="F38" s="36"/>
      <c r="G38" s="35" t="s">
        <v>96</v>
      </c>
      <c r="H38" s="54">
        <v>43</v>
      </c>
      <c r="I38" s="57">
        <f t="shared" si="3"/>
        <v>0.43434343434343436</v>
      </c>
      <c r="J38" s="46"/>
      <c r="K38" s="58">
        <f t="shared" si="4"/>
        <v>56</v>
      </c>
      <c r="L38" s="57">
        <f t="shared" si="5"/>
        <v>0.5656565656565656</v>
      </c>
    </row>
    <row r="39" spans="1:12" ht="12.75">
      <c r="A39" s="91" t="s">
        <v>139</v>
      </c>
      <c r="B39" s="91" t="s">
        <v>158</v>
      </c>
      <c r="C39" s="91" t="s">
        <v>159</v>
      </c>
      <c r="D39" s="31"/>
      <c r="E39" s="91">
        <v>99</v>
      </c>
      <c r="F39" s="36"/>
      <c r="G39" s="35" t="s">
        <v>96</v>
      </c>
      <c r="H39" s="54">
        <v>10</v>
      </c>
      <c r="I39" s="57">
        <f t="shared" si="3"/>
        <v>0.10101010101010101</v>
      </c>
      <c r="J39" s="46"/>
      <c r="K39" s="58">
        <f t="shared" si="4"/>
        <v>89</v>
      </c>
      <c r="L39" s="57">
        <f t="shared" si="5"/>
        <v>0.898989898989899</v>
      </c>
    </row>
    <row r="40" spans="1:12" ht="12.75">
      <c r="A40" s="91" t="s">
        <v>139</v>
      </c>
      <c r="B40" s="91" t="s">
        <v>160</v>
      </c>
      <c r="C40" s="91" t="s">
        <v>161</v>
      </c>
      <c r="D40" s="31"/>
      <c r="E40" s="91">
        <v>99</v>
      </c>
      <c r="F40" s="36"/>
      <c r="G40" s="35" t="s">
        <v>96</v>
      </c>
      <c r="H40" s="54">
        <v>7</v>
      </c>
      <c r="I40" s="57">
        <f t="shared" si="3"/>
        <v>0.0707070707070707</v>
      </c>
      <c r="J40" s="46"/>
      <c r="K40" s="58">
        <f t="shared" si="4"/>
        <v>92</v>
      </c>
      <c r="L40" s="57">
        <f t="shared" si="5"/>
        <v>0.9292929292929293</v>
      </c>
    </row>
    <row r="41" spans="1:12" ht="12.75">
      <c r="A41" s="91" t="s">
        <v>139</v>
      </c>
      <c r="B41" s="91" t="s">
        <v>162</v>
      </c>
      <c r="C41" s="91" t="s">
        <v>163</v>
      </c>
      <c r="D41" s="31"/>
      <c r="E41" s="91">
        <v>99</v>
      </c>
      <c r="F41" s="36"/>
      <c r="G41" s="35" t="s">
        <v>96</v>
      </c>
      <c r="H41" s="54">
        <v>15</v>
      </c>
      <c r="I41" s="57">
        <f t="shared" si="3"/>
        <v>0.15151515151515152</v>
      </c>
      <c r="J41" s="46"/>
      <c r="K41" s="58">
        <f t="shared" si="4"/>
        <v>84</v>
      </c>
      <c r="L41" s="57">
        <f t="shared" si="5"/>
        <v>0.8484848484848485</v>
      </c>
    </row>
    <row r="42" spans="1:12" ht="12.75">
      <c r="A42" s="91" t="s">
        <v>139</v>
      </c>
      <c r="B42" s="91" t="s">
        <v>164</v>
      </c>
      <c r="C42" s="91" t="s">
        <v>165</v>
      </c>
      <c r="D42" s="31"/>
      <c r="E42" s="91">
        <v>99</v>
      </c>
      <c r="F42" s="36"/>
      <c r="G42" s="35" t="s">
        <v>96</v>
      </c>
      <c r="H42" s="54">
        <v>16</v>
      </c>
      <c r="I42" s="57">
        <f t="shared" si="3"/>
        <v>0.16161616161616163</v>
      </c>
      <c r="J42" s="46"/>
      <c r="K42" s="58">
        <f t="shared" si="4"/>
        <v>83</v>
      </c>
      <c r="L42" s="57">
        <f t="shared" si="5"/>
        <v>0.8383838383838383</v>
      </c>
    </row>
    <row r="43" spans="1:12" ht="12.75">
      <c r="A43" s="91" t="s">
        <v>139</v>
      </c>
      <c r="B43" s="91" t="s">
        <v>166</v>
      </c>
      <c r="C43" s="91" t="s">
        <v>167</v>
      </c>
      <c r="D43" s="31"/>
      <c r="E43" s="91">
        <v>99</v>
      </c>
      <c r="F43" s="36"/>
      <c r="G43" s="35" t="s">
        <v>96</v>
      </c>
      <c r="H43" s="54">
        <v>6</v>
      </c>
      <c r="I43" s="57">
        <f t="shared" si="3"/>
        <v>0.06060606060606061</v>
      </c>
      <c r="J43" s="46"/>
      <c r="K43" s="58">
        <f t="shared" si="4"/>
        <v>93</v>
      </c>
      <c r="L43" s="57">
        <f t="shared" si="5"/>
        <v>0.9393939393939394</v>
      </c>
    </row>
    <row r="44" spans="1:12" ht="12.75">
      <c r="A44" s="91" t="s">
        <v>139</v>
      </c>
      <c r="B44" s="91" t="s">
        <v>168</v>
      </c>
      <c r="C44" s="91" t="s">
        <v>169</v>
      </c>
      <c r="D44" s="31"/>
      <c r="E44" s="91">
        <v>99</v>
      </c>
      <c r="F44" s="36"/>
      <c r="G44" s="35"/>
      <c r="H44" s="35"/>
      <c r="I44" s="57">
        <f t="shared" si="3"/>
        <v>0</v>
      </c>
      <c r="J44" s="46"/>
      <c r="K44" s="58">
        <f t="shared" si="4"/>
        <v>99</v>
      </c>
      <c r="L44" s="57">
        <f t="shared" si="5"/>
        <v>1</v>
      </c>
    </row>
    <row r="45" spans="1:12" ht="12.75">
      <c r="A45" s="91" t="s">
        <v>139</v>
      </c>
      <c r="B45" s="91" t="s">
        <v>170</v>
      </c>
      <c r="C45" s="91" t="s">
        <v>171</v>
      </c>
      <c r="D45" s="31"/>
      <c r="E45" s="91">
        <v>99</v>
      </c>
      <c r="F45" s="36"/>
      <c r="G45" s="35"/>
      <c r="H45" s="35"/>
      <c r="I45" s="57">
        <f t="shared" si="3"/>
        <v>0</v>
      </c>
      <c r="J45" s="46"/>
      <c r="K45" s="58">
        <f t="shared" si="4"/>
        <v>99</v>
      </c>
      <c r="L45" s="57">
        <f t="shared" si="5"/>
        <v>1</v>
      </c>
    </row>
    <row r="46" spans="1:12" ht="12.75">
      <c r="A46" s="91" t="s">
        <v>139</v>
      </c>
      <c r="B46" s="91" t="s">
        <v>172</v>
      </c>
      <c r="C46" s="91" t="s">
        <v>173</v>
      </c>
      <c r="D46" s="31"/>
      <c r="E46" s="91">
        <v>99</v>
      </c>
      <c r="F46" s="36"/>
      <c r="G46" s="35" t="s">
        <v>96</v>
      </c>
      <c r="H46" s="54">
        <v>2</v>
      </c>
      <c r="I46" s="57">
        <f t="shared" si="3"/>
        <v>0.020202020202020204</v>
      </c>
      <c r="J46" s="46"/>
      <c r="K46" s="58">
        <f t="shared" si="4"/>
        <v>97</v>
      </c>
      <c r="L46" s="57">
        <f t="shared" si="5"/>
        <v>0.9797979797979798</v>
      </c>
    </row>
    <row r="47" spans="1:12" ht="12.75">
      <c r="A47" s="91" t="s">
        <v>139</v>
      </c>
      <c r="B47" s="91" t="s">
        <v>174</v>
      </c>
      <c r="C47" s="91" t="s">
        <v>175</v>
      </c>
      <c r="D47" s="31"/>
      <c r="E47" s="91">
        <v>99</v>
      </c>
      <c r="F47" s="36"/>
      <c r="G47" s="35" t="s">
        <v>96</v>
      </c>
      <c r="H47" s="54">
        <v>4</v>
      </c>
      <c r="I47" s="57">
        <f t="shared" si="3"/>
        <v>0.04040404040404041</v>
      </c>
      <c r="J47" s="46"/>
      <c r="K47" s="58">
        <f t="shared" si="4"/>
        <v>95</v>
      </c>
      <c r="L47" s="57">
        <f t="shared" si="5"/>
        <v>0.9595959595959596</v>
      </c>
    </row>
    <row r="48" spans="1:12" ht="12.75">
      <c r="A48" s="91" t="s">
        <v>139</v>
      </c>
      <c r="B48" s="91" t="s">
        <v>176</v>
      </c>
      <c r="C48" s="91" t="s">
        <v>177</v>
      </c>
      <c r="D48" s="31"/>
      <c r="E48" s="91">
        <v>99</v>
      </c>
      <c r="F48" s="36"/>
      <c r="G48" s="35" t="s">
        <v>96</v>
      </c>
      <c r="H48" s="54">
        <v>3</v>
      </c>
      <c r="I48" s="57">
        <f t="shared" si="3"/>
        <v>0.030303030303030304</v>
      </c>
      <c r="J48" s="46"/>
      <c r="K48" s="58">
        <f t="shared" si="4"/>
        <v>96</v>
      </c>
      <c r="L48" s="57">
        <f t="shared" si="5"/>
        <v>0.9696969696969697</v>
      </c>
    </row>
    <row r="49" spans="1:12" ht="12.75">
      <c r="A49" s="91" t="s">
        <v>139</v>
      </c>
      <c r="B49" s="91" t="s">
        <v>178</v>
      </c>
      <c r="C49" s="91" t="s">
        <v>179</v>
      </c>
      <c r="D49" s="31"/>
      <c r="E49" s="91">
        <v>99</v>
      </c>
      <c r="F49" s="36"/>
      <c r="G49" s="35" t="s">
        <v>96</v>
      </c>
      <c r="H49" s="54">
        <v>30</v>
      </c>
      <c r="I49" s="57">
        <f t="shared" si="3"/>
        <v>0.30303030303030304</v>
      </c>
      <c r="J49" s="46"/>
      <c r="K49" s="58">
        <f t="shared" si="4"/>
        <v>69</v>
      </c>
      <c r="L49" s="57">
        <f t="shared" si="5"/>
        <v>0.696969696969697</v>
      </c>
    </row>
    <row r="50" spans="1:12" ht="12.75">
      <c r="A50" s="91" t="s">
        <v>139</v>
      </c>
      <c r="B50" s="91" t="s">
        <v>180</v>
      </c>
      <c r="C50" s="91" t="s">
        <v>181</v>
      </c>
      <c r="D50" s="31"/>
      <c r="E50" s="91">
        <v>99</v>
      </c>
      <c r="F50" s="36"/>
      <c r="G50" s="35" t="s">
        <v>96</v>
      </c>
      <c r="H50" s="54">
        <v>13</v>
      </c>
      <c r="I50" s="57">
        <f t="shared" si="3"/>
        <v>0.13131313131313133</v>
      </c>
      <c r="J50" s="46"/>
      <c r="K50" s="58">
        <f t="shared" si="4"/>
        <v>86</v>
      </c>
      <c r="L50" s="57">
        <f t="shared" si="5"/>
        <v>0.8686868686868687</v>
      </c>
    </row>
    <row r="51" spans="1:12" ht="12.75">
      <c r="A51" s="91" t="s">
        <v>139</v>
      </c>
      <c r="B51" s="91" t="s">
        <v>182</v>
      </c>
      <c r="C51" s="91" t="s">
        <v>183</v>
      </c>
      <c r="D51" s="31"/>
      <c r="E51" s="91">
        <v>99</v>
      </c>
      <c r="F51" s="36"/>
      <c r="G51" s="35" t="s">
        <v>96</v>
      </c>
      <c r="H51" s="54">
        <v>14</v>
      </c>
      <c r="I51" s="57">
        <f t="shared" si="3"/>
        <v>0.1414141414141414</v>
      </c>
      <c r="J51" s="46"/>
      <c r="K51" s="58">
        <f t="shared" si="4"/>
        <v>85</v>
      </c>
      <c r="L51" s="57">
        <f t="shared" si="5"/>
        <v>0.8585858585858586</v>
      </c>
    </row>
    <row r="52" spans="1:12" ht="12.75">
      <c r="A52" s="91" t="s">
        <v>139</v>
      </c>
      <c r="B52" s="91" t="s">
        <v>184</v>
      </c>
      <c r="C52" s="91" t="s">
        <v>185</v>
      </c>
      <c r="D52" s="31"/>
      <c r="E52" s="91">
        <v>99</v>
      </c>
      <c r="F52" s="36"/>
      <c r="G52" s="35" t="s">
        <v>96</v>
      </c>
      <c r="H52" s="54">
        <v>23</v>
      </c>
      <c r="I52" s="57">
        <f t="shared" si="3"/>
        <v>0.23232323232323232</v>
      </c>
      <c r="J52" s="46"/>
      <c r="K52" s="58">
        <f t="shared" si="4"/>
        <v>76</v>
      </c>
      <c r="L52" s="57">
        <f t="shared" si="5"/>
        <v>0.7676767676767676</v>
      </c>
    </row>
    <row r="53" spans="1:12" ht="12.75">
      <c r="A53" s="91" t="s">
        <v>139</v>
      </c>
      <c r="B53" s="91" t="s">
        <v>186</v>
      </c>
      <c r="C53" s="91" t="s">
        <v>187</v>
      </c>
      <c r="D53" s="31"/>
      <c r="E53" s="91">
        <v>99</v>
      </c>
      <c r="F53" s="36"/>
      <c r="G53" s="35" t="s">
        <v>96</v>
      </c>
      <c r="H53" s="54">
        <v>25</v>
      </c>
      <c r="I53" s="57">
        <f t="shared" si="3"/>
        <v>0.25252525252525254</v>
      </c>
      <c r="J53" s="46"/>
      <c r="K53" s="58">
        <f t="shared" si="4"/>
        <v>74</v>
      </c>
      <c r="L53" s="57">
        <f t="shared" si="5"/>
        <v>0.7474747474747475</v>
      </c>
    </row>
    <row r="54" spans="1:12" ht="12.75">
      <c r="A54" s="92" t="s">
        <v>139</v>
      </c>
      <c r="B54" s="92" t="s">
        <v>188</v>
      </c>
      <c r="C54" s="92" t="s">
        <v>189</v>
      </c>
      <c r="D54" s="34"/>
      <c r="E54" s="92">
        <v>99</v>
      </c>
      <c r="F54" s="59"/>
      <c r="G54" s="47" t="s">
        <v>96</v>
      </c>
      <c r="H54" s="49">
        <v>10</v>
      </c>
      <c r="I54" s="60">
        <f t="shared" si="3"/>
        <v>0.10101010101010101</v>
      </c>
      <c r="J54" s="49"/>
      <c r="K54" s="61">
        <f t="shared" si="4"/>
        <v>89</v>
      </c>
      <c r="L54" s="60">
        <f t="shared" si="5"/>
        <v>0.898989898989899</v>
      </c>
    </row>
    <row r="55" spans="1:12" ht="12.75">
      <c r="A55" s="31"/>
      <c r="B55" s="32">
        <f>COUNTA(B30:B54)</f>
        <v>25</v>
      </c>
      <c r="C55" s="55"/>
      <c r="D55" s="36"/>
      <c r="E55" s="37">
        <f>SUM(E30:E54)</f>
        <v>2475</v>
      </c>
      <c r="F55" s="39"/>
      <c r="G55" s="32">
        <f>COUNTA(G30:G54)</f>
        <v>21</v>
      </c>
      <c r="H55" s="37">
        <f>SUM(H30:H54)</f>
        <v>351</v>
      </c>
      <c r="I55" s="40">
        <f>H55/E55</f>
        <v>0.14181818181818182</v>
      </c>
      <c r="J55" s="41"/>
      <c r="K55" s="50">
        <f>E55-H55</f>
        <v>2124</v>
      </c>
      <c r="L55" s="40">
        <f>K55/E55</f>
        <v>0.8581818181818182</v>
      </c>
    </row>
    <row r="56" spans="1:12" ht="12.75">
      <c r="A56" s="31"/>
      <c r="B56" s="31"/>
      <c r="C56" s="31"/>
      <c r="D56" s="36"/>
      <c r="E56" s="52"/>
      <c r="F56" s="36"/>
      <c r="G56" s="35"/>
      <c r="H56" s="35"/>
      <c r="I56" s="57"/>
      <c r="J56" s="46"/>
      <c r="K56" s="58"/>
      <c r="L56" s="57"/>
    </row>
    <row r="57" spans="1:12" ht="12.75">
      <c r="A57" s="91" t="s">
        <v>190</v>
      </c>
      <c r="B57" s="91" t="s">
        <v>191</v>
      </c>
      <c r="C57" s="91" t="s">
        <v>192</v>
      </c>
      <c r="D57" s="31"/>
      <c r="E57" s="91">
        <v>99</v>
      </c>
      <c r="F57" s="36"/>
      <c r="G57" s="35" t="s">
        <v>96</v>
      </c>
      <c r="H57" s="54">
        <v>15</v>
      </c>
      <c r="I57" s="57">
        <f>H57/E57</f>
        <v>0.15151515151515152</v>
      </c>
      <c r="J57" s="46"/>
      <c r="K57" s="58">
        <f>E57-H57</f>
        <v>84</v>
      </c>
      <c r="L57" s="57">
        <f>K57/E57</f>
        <v>0.8484848484848485</v>
      </c>
    </row>
    <row r="58" spans="1:12" ht="12.75">
      <c r="A58" s="95" t="s">
        <v>190</v>
      </c>
      <c r="B58" s="96" t="s">
        <v>255</v>
      </c>
      <c r="C58" s="97" t="s">
        <v>256</v>
      </c>
      <c r="D58" s="31"/>
      <c r="E58" s="91">
        <v>99</v>
      </c>
      <c r="F58" s="36"/>
      <c r="G58" s="54" t="s">
        <v>96</v>
      </c>
      <c r="H58" s="54">
        <v>7</v>
      </c>
      <c r="I58" s="57">
        <f>H58/E58</f>
        <v>0.0707070707070707</v>
      </c>
      <c r="J58" s="46"/>
      <c r="K58" s="58">
        <f>E58-H58</f>
        <v>92</v>
      </c>
      <c r="L58" s="57">
        <f>K58/E58</f>
        <v>0.9292929292929293</v>
      </c>
    </row>
    <row r="59" spans="1:12" ht="12.75">
      <c r="A59" s="92" t="s">
        <v>190</v>
      </c>
      <c r="B59" s="92" t="s">
        <v>193</v>
      </c>
      <c r="C59" s="92" t="s">
        <v>194</v>
      </c>
      <c r="D59" s="34"/>
      <c r="E59" s="92">
        <v>99</v>
      </c>
      <c r="F59" s="59"/>
      <c r="G59" s="47" t="s">
        <v>96</v>
      </c>
      <c r="H59" s="49">
        <v>9</v>
      </c>
      <c r="I59" s="60">
        <f>H59/E59</f>
        <v>0.09090909090909091</v>
      </c>
      <c r="J59" s="49"/>
      <c r="K59" s="61">
        <f>E59-H59</f>
        <v>90</v>
      </c>
      <c r="L59" s="60">
        <f>K59/E59</f>
        <v>0.9090909090909091</v>
      </c>
    </row>
    <row r="60" spans="1:12" ht="12.75">
      <c r="A60" s="31"/>
      <c r="B60" s="32">
        <f>COUNTA(B57:B59)</f>
        <v>3</v>
      </c>
      <c r="C60" s="31"/>
      <c r="D60" s="36"/>
      <c r="E60" s="37">
        <f>SUM(E57:E59)</f>
        <v>297</v>
      </c>
      <c r="F60" s="39"/>
      <c r="G60" s="32">
        <f>COUNTA(G57:G59)</f>
        <v>3</v>
      </c>
      <c r="H60" s="37">
        <f>SUM(H57:H59)</f>
        <v>31</v>
      </c>
      <c r="I60" s="40">
        <f>H60/E60</f>
        <v>0.10437710437710437</v>
      </c>
      <c r="J60" s="41"/>
      <c r="K60" s="50">
        <f>E60-H60</f>
        <v>266</v>
      </c>
      <c r="L60" s="40">
        <f>K60/E60</f>
        <v>0.8956228956228957</v>
      </c>
    </row>
    <row r="61" spans="1:12" ht="12.75">
      <c r="A61" s="31"/>
      <c r="B61" s="31"/>
      <c r="C61" s="31"/>
      <c r="D61" s="36"/>
      <c r="F61" s="36"/>
      <c r="G61" s="36"/>
      <c r="H61" s="35"/>
      <c r="I61" s="35"/>
      <c r="J61" s="35"/>
      <c r="K61" s="35"/>
      <c r="L61" s="35"/>
    </row>
    <row r="62" spans="1:12" ht="12.75">
      <c r="A62" s="31" t="s">
        <v>195</v>
      </c>
      <c r="B62" s="31" t="s">
        <v>196</v>
      </c>
      <c r="C62" s="31" t="s">
        <v>197</v>
      </c>
      <c r="D62" s="31"/>
      <c r="E62" s="91">
        <v>99</v>
      </c>
      <c r="F62" s="102"/>
      <c r="G62" s="101" t="s">
        <v>96</v>
      </c>
      <c r="H62" s="46">
        <v>29</v>
      </c>
      <c r="I62" s="57">
        <f>H62/E62</f>
        <v>0.29292929292929293</v>
      </c>
      <c r="J62" s="46"/>
      <c r="K62" s="58">
        <f>E62-H62</f>
        <v>70</v>
      </c>
      <c r="L62" s="57">
        <f>K62/E62</f>
        <v>0.7070707070707071</v>
      </c>
    </row>
    <row r="63" spans="1:12" ht="12.75">
      <c r="A63" s="34" t="s">
        <v>195</v>
      </c>
      <c r="B63" s="92" t="s">
        <v>198</v>
      </c>
      <c r="C63" s="92" t="s">
        <v>199</v>
      </c>
      <c r="D63" s="34"/>
      <c r="E63" s="92">
        <v>99</v>
      </c>
      <c r="F63" s="59"/>
      <c r="G63" s="47" t="s">
        <v>96</v>
      </c>
      <c r="H63" s="49">
        <v>12</v>
      </c>
      <c r="I63" s="60">
        <f>H63/E63</f>
        <v>0.12121212121212122</v>
      </c>
      <c r="J63" s="49"/>
      <c r="K63" s="61">
        <f>E63-H63</f>
        <v>87</v>
      </c>
      <c r="L63" s="60">
        <f>K63/E63</f>
        <v>0.8787878787878788</v>
      </c>
    </row>
    <row r="64" spans="1:12" ht="12.75">
      <c r="A64" s="31"/>
      <c r="B64" s="32">
        <f>COUNTA(B62:B63)</f>
        <v>2</v>
      </c>
      <c r="C64" s="31"/>
      <c r="D64" s="36"/>
      <c r="E64" s="37">
        <f>SUM(E62:E63)</f>
        <v>198</v>
      </c>
      <c r="F64" s="39"/>
      <c r="G64" s="32">
        <f>COUNTA(#REF!)</f>
        <v>1</v>
      </c>
      <c r="H64" s="37">
        <f>SUM(H62:H63)</f>
        <v>41</v>
      </c>
      <c r="I64" s="40">
        <f>H64/E64</f>
        <v>0.20707070707070707</v>
      </c>
      <c r="J64" s="41"/>
      <c r="K64" s="50">
        <f>E64-H64</f>
        <v>157</v>
      </c>
      <c r="L64" s="40">
        <f>K64/E64</f>
        <v>0.7929292929292929</v>
      </c>
    </row>
    <row r="65" spans="1:12" ht="12.75">
      <c r="A65" s="31"/>
      <c r="B65" s="32"/>
      <c r="C65" s="31"/>
      <c r="D65" s="36"/>
      <c r="F65" s="36"/>
      <c r="G65" s="35"/>
      <c r="H65" s="35"/>
      <c r="I65" s="35"/>
      <c r="J65" s="35"/>
      <c r="K65" s="35"/>
      <c r="L65" s="35"/>
    </row>
    <row r="66" spans="1:12" ht="12.75">
      <c r="A66" s="91" t="s">
        <v>200</v>
      </c>
      <c r="B66" s="91" t="s">
        <v>201</v>
      </c>
      <c r="C66" s="91" t="s">
        <v>202</v>
      </c>
      <c r="D66" s="31"/>
      <c r="E66" s="91">
        <v>99</v>
      </c>
      <c r="F66" s="36"/>
      <c r="G66" s="35" t="s">
        <v>96</v>
      </c>
      <c r="H66" s="54">
        <v>19</v>
      </c>
      <c r="I66" s="57">
        <f>H66/E66</f>
        <v>0.1919191919191919</v>
      </c>
      <c r="J66" s="46"/>
      <c r="K66" s="58">
        <f>E66-H66</f>
        <v>80</v>
      </c>
      <c r="L66" s="57">
        <f>K66/E66</f>
        <v>0.8080808080808081</v>
      </c>
    </row>
    <row r="67" spans="1:12" ht="12.75">
      <c r="A67" s="92" t="s">
        <v>200</v>
      </c>
      <c r="B67" s="92" t="s">
        <v>203</v>
      </c>
      <c r="C67" s="92" t="s">
        <v>204</v>
      </c>
      <c r="D67" s="34"/>
      <c r="E67" s="92">
        <v>99</v>
      </c>
      <c r="F67" s="59"/>
      <c r="G67" s="47" t="s">
        <v>96</v>
      </c>
      <c r="H67" s="49">
        <v>8</v>
      </c>
      <c r="I67" s="60">
        <f>H67/E67</f>
        <v>0.08080808080808081</v>
      </c>
      <c r="J67" s="49"/>
      <c r="K67" s="61">
        <f>E67-H67</f>
        <v>91</v>
      </c>
      <c r="L67" s="60">
        <f>K67/E67</f>
        <v>0.9191919191919192</v>
      </c>
    </row>
    <row r="68" spans="1:12" ht="12.75">
      <c r="A68" s="31"/>
      <c r="B68" s="32">
        <f>COUNTA(B63:B67)</f>
        <v>4</v>
      </c>
      <c r="C68" s="31"/>
      <c r="D68" s="36"/>
      <c r="E68" s="37">
        <f>SUM(E66:E67)</f>
        <v>198</v>
      </c>
      <c r="F68" s="39"/>
      <c r="G68" s="32">
        <f>COUNTA(G66:G67)</f>
        <v>2</v>
      </c>
      <c r="H68" s="37">
        <f>SUM(H66:H67)</f>
        <v>27</v>
      </c>
      <c r="I68" s="40">
        <f>H68/E68</f>
        <v>0.13636363636363635</v>
      </c>
      <c r="J68" s="41"/>
      <c r="K68" s="50">
        <f>E68-H68</f>
        <v>171</v>
      </c>
      <c r="L68" s="40">
        <f>K68/E68</f>
        <v>0.8636363636363636</v>
      </c>
    </row>
    <row r="69" spans="1:12" ht="12.75">
      <c r="A69" s="42"/>
      <c r="B69" s="42"/>
      <c r="C69" s="42"/>
      <c r="D69" s="36"/>
      <c r="F69" s="36"/>
      <c r="G69" s="35"/>
      <c r="H69" s="35"/>
      <c r="I69" s="35"/>
      <c r="J69" s="35"/>
      <c r="K69" s="35"/>
      <c r="L69" s="35"/>
    </row>
    <row r="70" spans="1:12" ht="12.75">
      <c r="A70" s="91" t="s">
        <v>205</v>
      </c>
      <c r="B70" s="91" t="s">
        <v>206</v>
      </c>
      <c r="C70" s="91" t="s">
        <v>207</v>
      </c>
      <c r="D70" s="31"/>
      <c r="E70" s="91">
        <v>99</v>
      </c>
      <c r="F70" s="36"/>
      <c r="G70" s="35" t="s">
        <v>96</v>
      </c>
      <c r="H70" s="54">
        <v>24</v>
      </c>
      <c r="I70" s="57">
        <f aca="true" t="shared" si="6" ref="I70:I76">H70/E70</f>
        <v>0.24242424242424243</v>
      </c>
      <c r="J70" s="46"/>
      <c r="K70" s="58">
        <f aca="true" t="shared" si="7" ref="K70:K76">E70-H70</f>
        <v>75</v>
      </c>
      <c r="L70" s="57">
        <f aca="true" t="shared" si="8" ref="L70:L76">K70/E70</f>
        <v>0.7575757575757576</v>
      </c>
    </row>
    <row r="71" spans="1:12" ht="12.75">
      <c r="A71" s="91" t="s">
        <v>205</v>
      </c>
      <c r="B71" s="91" t="s">
        <v>208</v>
      </c>
      <c r="C71" s="91" t="s">
        <v>209</v>
      </c>
      <c r="D71" s="31"/>
      <c r="E71" s="91">
        <v>99</v>
      </c>
      <c r="F71" s="36"/>
      <c r="G71" s="35" t="s">
        <v>96</v>
      </c>
      <c r="H71" s="54">
        <v>3</v>
      </c>
      <c r="I71" s="57">
        <f t="shared" si="6"/>
        <v>0.030303030303030304</v>
      </c>
      <c r="J71" s="46"/>
      <c r="K71" s="58">
        <f t="shared" si="7"/>
        <v>96</v>
      </c>
      <c r="L71" s="57">
        <f t="shared" si="8"/>
        <v>0.9696969696969697</v>
      </c>
    </row>
    <row r="72" spans="1:12" ht="12.75">
      <c r="A72" s="91" t="s">
        <v>205</v>
      </c>
      <c r="B72" s="91" t="s">
        <v>210</v>
      </c>
      <c r="C72" s="91" t="s">
        <v>211</v>
      </c>
      <c r="D72" s="31"/>
      <c r="E72" s="91">
        <v>99</v>
      </c>
      <c r="F72" s="36"/>
      <c r="G72" s="35" t="s">
        <v>96</v>
      </c>
      <c r="H72" s="54">
        <v>1</v>
      </c>
      <c r="I72" s="57">
        <f t="shared" si="6"/>
        <v>0.010101010101010102</v>
      </c>
      <c r="J72" s="46"/>
      <c r="K72" s="58">
        <f t="shared" si="7"/>
        <v>98</v>
      </c>
      <c r="L72" s="57">
        <f t="shared" si="8"/>
        <v>0.98989898989899</v>
      </c>
    </row>
    <row r="73" spans="1:12" ht="12.75">
      <c r="A73" s="91" t="s">
        <v>205</v>
      </c>
      <c r="B73" s="91" t="s">
        <v>212</v>
      </c>
      <c r="C73" s="91" t="s">
        <v>213</v>
      </c>
      <c r="D73" s="31"/>
      <c r="E73" s="91">
        <v>99</v>
      </c>
      <c r="F73" s="36"/>
      <c r="G73" s="35"/>
      <c r="H73" s="35"/>
      <c r="I73" s="57">
        <f t="shared" si="6"/>
        <v>0</v>
      </c>
      <c r="J73" s="46"/>
      <c r="K73" s="58">
        <f t="shared" si="7"/>
        <v>99</v>
      </c>
      <c r="L73" s="57">
        <f t="shared" si="8"/>
        <v>1</v>
      </c>
    </row>
    <row r="74" spans="1:12" ht="12.75">
      <c r="A74" s="91" t="s">
        <v>205</v>
      </c>
      <c r="B74" s="91" t="s">
        <v>214</v>
      </c>
      <c r="C74" s="91" t="s">
        <v>215</v>
      </c>
      <c r="D74" s="31"/>
      <c r="E74" s="91">
        <v>99</v>
      </c>
      <c r="F74" s="36"/>
      <c r="G74" s="35" t="s">
        <v>96</v>
      </c>
      <c r="H74" s="54">
        <v>1</v>
      </c>
      <c r="I74" s="57">
        <f t="shared" si="6"/>
        <v>0.010101010101010102</v>
      </c>
      <c r="J74" s="46"/>
      <c r="K74" s="58">
        <f t="shared" si="7"/>
        <v>98</v>
      </c>
      <c r="L74" s="57">
        <f t="shared" si="8"/>
        <v>0.98989898989899</v>
      </c>
    </row>
    <row r="75" spans="1:12" ht="12.75">
      <c r="A75" s="91" t="s">
        <v>205</v>
      </c>
      <c r="B75" s="91" t="s">
        <v>216</v>
      </c>
      <c r="C75" s="91" t="s">
        <v>217</v>
      </c>
      <c r="D75" s="31"/>
      <c r="E75" s="91">
        <v>99</v>
      </c>
      <c r="F75" s="36"/>
      <c r="G75" s="35" t="s">
        <v>96</v>
      </c>
      <c r="H75" s="46">
        <v>11</v>
      </c>
      <c r="I75" s="57">
        <f t="shared" si="6"/>
        <v>0.1111111111111111</v>
      </c>
      <c r="J75" s="46"/>
      <c r="K75" s="58">
        <f t="shared" si="7"/>
        <v>88</v>
      </c>
      <c r="L75" s="57">
        <f t="shared" si="8"/>
        <v>0.8888888888888888</v>
      </c>
    </row>
    <row r="76" spans="1:12" ht="12.75">
      <c r="A76" s="92" t="s">
        <v>205</v>
      </c>
      <c r="B76" s="92" t="s">
        <v>218</v>
      </c>
      <c r="C76" s="92" t="s">
        <v>219</v>
      </c>
      <c r="D76" s="34"/>
      <c r="E76" s="92">
        <v>99</v>
      </c>
      <c r="F76" s="59"/>
      <c r="G76" s="47"/>
      <c r="H76" s="47"/>
      <c r="I76" s="60">
        <f t="shared" si="6"/>
        <v>0</v>
      </c>
      <c r="J76" s="49"/>
      <c r="K76" s="61">
        <f t="shared" si="7"/>
        <v>99</v>
      </c>
      <c r="L76" s="60">
        <f t="shared" si="8"/>
        <v>1</v>
      </c>
    </row>
    <row r="77" spans="1:12" ht="12.75">
      <c r="A77" s="31"/>
      <c r="B77" s="32">
        <f>COUNTA(B70:B76)</f>
        <v>7</v>
      </c>
      <c r="C77" s="31"/>
      <c r="D77" s="36"/>
      <c r="E77" s="37">
        <f>SUM(E70:E76)</f>
        <v>693</v>
      </c>
      <c r="F77" s="39"/>
      <c r="G77" s="32">
        <f>COUNTA(G70:G76)</f>
        <v>5</v>
      </c>
      <c r="H77" s="32">
        <f>SUM(H70:H76)</f>
        <v>40</v>
      </c>
      <c r="I77" s="40">
        <f>H77/E77</f>
        <v>0.05772005772005772</v>
      </c>
      <c r="J77" s="41"/>
      <c r="K77" s="50">
        <f>E77-H77</f>
        <v>653</v>
      </c>
      <c r="L77" s="40">
        <f>K77/E77</f>
        <v>0.9422799422799423</v>
      </c>
    </row>
    <row r="78" spans="1:12" ht="12.75">
      <c r="A78" s="42"/>
      <c r="B78" s="42"/>
      <c r="C78" s="42"/>
      <c r="D78" s="36"/>
      <c r="F78" s="36"/>
      <c r="G78" s="35"/>
      <c r="H78" s="35"/>
      <c r="I78" s="35"/>
      <c r="J78" s="35"/>
      <c r="K78" s="35"/>
      <c r="L78" s="35"/>
    </row>
    <row r="79" spans="1:12" ht="12.75">
      <c r="A79" s="37" t="s">
        <v>107</v>
      </c>
      <c r="B79" s="72">
        <f>B7+B28+B55+B60+B64+B68+B77</f>
        <v>64</v>
      </c>
      <c r="C79" s="73"/>
      <c r="D79" s="53"/>
      <c r="E79" s="72">
        <f>E7+E28+E55+E60+E64+E68+E77</f>
        <v>6138</v>
      </c>
      <c r="F79" s="53"/>
      <c r="G79" s="72">
        <f>G7+G28+G55+G60+G64+G68+G77</f>
        <v>54</v>
      </c>
      <c r="H79" s="72">
        <f>H7+H28+H55+H60+H64+H68+H77</f>
        <v>1067</v>
      </c>
      <c r="I79" s="40">
        <f>H79/E79</f>
        <v>0.17383512544802868</v>
      </c>
      <c r="J79" s="41"/>
      <c r="K79" s="50">
        <f>E79-H79</f>
        <v>5071</v>
      </c>
      <c r="L79" s="40">
        <f>K79/E79</f>
        <v>0.8261648745519713</v>
      </c>
    </row>
    <row r="80" spans="7:8" ht="12.75">
      <c r="G80" s="38"/>
      <c r="H80" s="38"/>
    </row>
    <row r="81" spans="7:8" ht="12.75">
      <c r="G81" s="38"/>
      <c r="H81" s="38"/>
    </row>
    <row r="82" spans="7:8" ht="12.75">
      <c r="G82" s="38"/>
      <c r="H82" s="38"/>
    </row>
    <row r="83" spans="7:8" ht="12.75">
      <c r="G83" s="38"/>
      <c r="H83" s="38"/>
    </row>
    <row r="84" spans="7:8" ht="12.75">
      <c r="G84" s="38"/>
      <c r="H84" s="38"/>
    </row>
    <row r="85" spans="7:8" ht="12.75">
      <c r="G85" s="38"/>
      <c r="H85" s="38"/>
    </row>
    <row r="86" spans="7:8" ht="12.75">
      <c r="G86" s="38"/>
      <c r="H86" s="38"/>
    </row>
    <row r="87" spans="7:8" ht="12.75">
      <c r="G87" s="38"/>
      <c r="H87" s="38"/>
    </row>
    <row r="88" spans="7:8" ht="12.75">
      <c r="G88" s="38"/>
      <c r="H88" s="38"/>
    </row>
    <row r="89" spans="7:8" ht="12.75">
      <c r="G89" s="38"/>
      <c r="H89" s="38"/>
    </row>
    <row r="90" spans="7:8" ht="12.75">
      <c r="G90" s="38"/>
      <c r="H90" s="38"/>
    </row>
    <row r="91" spans="7:8" ht="12.75">
      <c r="G91" s="38"/>
      <c r="H91" s="38"/>
    </row>
    <row r="92" spans="7:8" ht="12.75">
      <c r="G92" s="38"/>
      <c r="H92" s="38"/>
    </row>
  </sheetData>
  <sheetProtection/>
  <mergeCells count="3">
    <mergeCell ref="G1:I1"/>
    <mergeCell ref="K1:L1"/>
    <mergeCell ref="B1:C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2009 Swimming Season
Ohio Beach Days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2010-05-12T23:59:13Z</cp:lastPrinted>
  <dcterms:created xsi:type="dcterms:W3CDTF">2006-12-12T20:37:17Z</dcterms:created>
  <dcterms:modified xsi:type="dcterms:W3CDTF">2010-06-09T15:30:24Z</dcterms:modified>
  <cp:category/>
  <cp:version/>
  <cp:contentType/>
  <cp:contentStatus/>
</cp:coreProperties>
</file>