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5480" windowHeight="561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Actions'!$A$1:$J$44</definedName>
    <definedName name="_xlnm.Print_Area" localSheetId="5">'Action Durations'!$A$1:$K$33</definedName>
    <definedName name="_xlnm.Print_Area" localSheetId="1">'Attributes'!$A$1:$J$77</definedName>
    <definedName name="_xlnm.Print_Area" localSheetId="6">'Beach Days'!$A$1:$L$77</definedName>
    <definedName name="_xlnm.Print_Area" localSheetId="2">'Monitoring'!$A$1:$I$77</definedName>
    <definedName name="_xlnm.Print_Area" localSheetId="3">'Pollution Sources'!$A$1:$R$107</definedName>
    <definedName name="_xlnm.Print_Area" localSheetId="0">'Summary'!$A$1:$W$18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<sst xmlns="http://schemas.openxmlformats.org/spreadsheetml/2006/main" count="1873" uniqueCount="254">
  <si>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</si>
  <si>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</si>
  <si>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</si>
  <si>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</si>
  <si>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</si>
  <si>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</si>
  <si>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</si>
  <si>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</si>
  <si>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</si>
  <si>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</si>
  <si>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</si>
  <si>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</si>
  <si>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</si>
  <si>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</si>
  <si>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</si>
  <si>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</si>
  <si>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</si>
  <si>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</si>
  <si>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</si>
  <si>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</si>
  <si>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</si>
  <si>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</si>
  <si>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</si>
  <si>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</si>
  <si>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</si>
  <si>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</si>
  <si>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</si>
  <si>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</si>
  <si>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</si>
  <si>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</si>
  <si>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</si>
  <si>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</si>
  <si>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</si>
  <si>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</si>
  <si>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</si>
  <si>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</si>
  <si>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</si>
  <si>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</si>
  <si>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</si>
  <si>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</si>
  <si>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</si>
  <si>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</si>
  <si>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</si>
  <si>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</si>
  <si>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</si>
  <si>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</si>
  <si>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</si>
  <si>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</si>
  <si>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</si>
  <si>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</si>
  <si>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</si>
  <si>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</si>
  <si>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</si>
  <si>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</si>
  <si>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</si>
  <si>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</si>
  <si>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</si>
  <si>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</si>
  <si>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</si>
  <si>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</si>
  <si>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</si>
  <si>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</si>
  <si>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</si>
  <si>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</si>
  <si>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</si>
  <si>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</si>
  <si>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</si>
  <si>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</si>
  <si>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</si>
  <si>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</si>
  <si>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</si>
  <si>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</si>
  <si>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</si>
  <si>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</si>
  <si>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</si>
  <si>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</si>
  <si>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</si>
  <si>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</si>
  <si>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</si>
  <si>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</si>
  <si>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</si>
  <si>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</si>
  <si>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</si>
  <si>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</si>
  <si>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</si>
  <si>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</si>
  <si>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</si>
  <si>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</si>
  <si>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</si>
  <si>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</si>
  <si>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</si>
  <si>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</si>
  <si>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</si>
  <si>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</si>
  <si>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</si>
  <si>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</si>
  <si>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</si>
  <si>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</si>
  <si>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</si>
  <si>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</si>
  <si>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</si>
  <si>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</si>
  <si>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</si>
  <si>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</si>
  <si>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</si>
  <si>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</si>
  <si>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</si>
  <si>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</si>
  <si>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</si>
  <si>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</si>
  <si>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</si>
  <si>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</si>
  <si>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</si>
  <si>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</si>
  <si>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</si>
  <si>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</si>
  <si>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</si>
  <si>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</si>
  <si>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</si>
  <si>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</si>
  <si>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</si>
  <si>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DAYS</t>
  </si>
  <si>
    <t>No</t>
  </si>
  <si>
    <t>N/A</t>
  </si>
  <si>
    <t>LINCOLN</t>
  </si>
  <si>
    <t>PER_MONTH</t>
  </si>
  <si>
    <t>ENTERO</t>
  </si>
  <si>
    <t>CUMBERLAND</t>
  </si>
  <si>
    <t>ME187302</t>
  </si>
  <si>
    <t>Crescent  Beach</t>
  </si>
  <si>
    <t>ME712895</t>
  </si>
  <si>
    <t>East End Beach</t>
  </si>
  <si>
    <t>ME275080</t>
  </si>
  <si>
    <t>Ferry Beach (Scarborough)</t>
  </si>
  <si>
    <t>ME226383</t>
  </si>
  <si>
    <t>Higgins Beach</t>
  </si>
  <si>
    <t>ME399101</t>
  </si>
  <si>
    <t>Kettle Cove Beach</t>
  </si>
  <si>
    <t>ME800164</t>
  </si>
  <si>
    <t>Pine Point</t>
  </si>
  <si>
    <t>ME428165</t>
  </si>
  <si>
    <t>Scarborough Beach</t>
  </si>
  <si>
    <t>ME875929</t>
  </si>
  <si>
    <t>Willard Beach</t>
  </si>
  <si>
    <t>ME774235</t>
  </si>
  <si>
    <t>Winslow Park</t>
  </si>
  <si>
    <t>HANCOCK</t>
  </si>
  <si>
    <t>ME786048</t>
  </si>
  <si>
    <t>Emery Cove Beach</t>
  </si>
  <si>
    <t>ME806573</t>
  </si>
  <si>
    <t>Hadley Point</t>
  </si>
  <si>
    <t>ME209288</t>
  </si>
  <si>
    <t>Hulls Cove</t>
  </si>
  <si>
    <t>ME313199</t>
  </si>
  <si>
    <t>Sand Beach</t>
  </si>
  <si>
    <t>ME419870</t>
  </si>
  <si>
    <t>Town Beach</t>
  </si>
  <si>
    <t>KNOX</t>
  </si>
  <si>
    <t>ME109843</t>
  </si>
  <si>
    <t>Camden Yacht Club</t>
  </si>
  <si>
    <t>ME309187</t>
  </si>
  <si>
    <t>Laite Beach</t>
  </si>
  <si>
    <t>ME997054</t>
  </si>
  <si>
    <t>Sandy Beach</t>
  </si>
  <si>
    <t>ME601876</t>
  </si>
  <si>
    <t>Pemaquid Beach</t>
  </si>
  <si>
    <t>SAGADAHOC</t>
  </si>
  <si>
    <t>ME202940</t>
  </si>
  <si>
    <t>East Beach</t>
  </si>
  <si>
    <t>ME202938</t>
  </si>
  <si>
    <t>Half mile Beach</t>
  </si>
  <si>
    <t>ME202939</t>
  </si>
  <si>
    <t>Lagoon Beach</t>
  </si>
  <si>
    <t>ME202937</t>
  </si>
  <si>
    <t>Mile Beach</t>
  </si>
  <si>
    <t>ME416997</t>
  </si>
  <si>
    <t>Popham - Center Beach</t>
  </si>
  <si>
    <t>ME340149</t>
  </si>
  <si>
    <t>Popham - East Beach</t>
  </si>
  <si>
    <t>ME641636</t>
  </si>
  <si>
    <t>Popham - West Beach/Morse River</t>
  </si>
  <si>
    <t>WALDO</t>
  </si>
  <si>
    <t>ME103640</t>
  </si>
  <si>
    <t>Ducktrap River</t>
  </si>
  <si>
    <t>ME386772</t>
  </si>
  <si>
    <t>Lincolnville Beach Area</t>
  </si>
  <si>
    <t>YORK</t>
  </si>
  <si>
    <t>ME529749</t>
  </si>
  <si>
    <t>Bay View</t>
  </si>
  <si>
    <t>ME191827</t>
  </si>
  <si>
    <t>Cape Neddick Beach</t>
  </si>
  <si>
    <t>ME796789</t>
  </si>
  <si>
    <t>Casino Square</t>
  </si>
  <si>
    <t>ME704305</t>
  </si>
  <si>
    <t>Colony Beach</t>
  </si>
  <si>
    <t>ME225501</t>
  </si>
  <si>
    <t>Crescent Beach (Kittery)</t>
  </si>
  <si>
    <t>ME149950</t>
  </si>
  <si>
    <t>Crescent Beach (Wells)</t>
  </si>
  <si>
    <t>ME289576</t>
  </si>
  <si>
    <t>Drakes Isl. Beach</t>
  </si>
  <si>
    <t>ME389456</t>
  </si>
  <si>
    <t>Ferry Beach (Saco)</t>
  </si>
  <si>
    <t>ME986577</t>
  </si>
  <si>
    <t>Footbridge (Ogunquit)</t>
  </si>
  <si>
    <t>ME931794</t>
  </si>
  <si>
    <t>Fort Foster</t>
  </si>
  <si>
    <t>ME458104</t>
  </si>
  <si>
    <t>Fortunes Rocks Beach</t>
  </si>
  <si>
    <t>ME242175</t>
  </si>
  <si>
    <t>Gooches Beach</t>
  </si>
  <si>
    <t>ME345424</t>
  </si>
  <si>
    <t>Goose Rocks</t>
  </si>
  <si>
    <t>ME141922</t>
  </si>
  <si>
    <t>Hills Beach</t>
  </si>
  <si>
    <t>ME548712</t>
  </si>
  <si>
    <t>Kennebunk Beach</t>
  </si>
  <si>
    <t>ME721564</t>
  </si>
  <si>
    <t>Kinney Shores</t>
  </si>
  <si>
    <t>ME758563</t>
  </si>
  <si>
    <t>Laudholm Beach</t>
  </si>
  <si>
    <t>ME289276</t>
  </si>
  <si>
    <t>Libby Cove Beach</t>
  </si>
  <si>
    <t>ME394456</t>
  </si>
  <si>
    <t>Little Beach</t>
  </si>
  <si>
    <t>ME109373</t>
  </si>
  <si>
    <t>Long Sands Beach</t>
  </si>
  <si>
    <t>ME947608</t>
  </si>
  <si>
    <t>Main (Ogunquit)</t>
  </si>
  <si>
    <t>ME109837</t>
  </si>
  <si>
    <t>Middle Beach</t>
  </si>
  <si>
    <t>ME715925</t>
  </si>
  <si>
    <t>ME339331</t>
  </si>
  <si>
    <t>Moody (Ogunquit)</t>
  </si>
  <si>
    <t>ME417497</t>
  </si>
  <si>
    <t>OOB - Central</t>
  </si>
  <si>
    <t>ME681861</t>
  </si>
  <si>
    <t>OOB - North End</t>
  </si>
  <si>
    <t>ME713616</t>
  </si>
  <si>
    <t>OOB - Ocean Park</t>
  </si>
  <si>
    <t>ME794778</t>
  </si>
  <si>
    <t>Riverside (Ogunquit)</t>
  </si>
  <si>
    <t>ME946741</t>
  </si>
  <si>
    <t>Sea Point Beach</t>
  </si>
  <si>
    <t>ME101827</t>
  </si>
  <si>
    <t>Short Sands Beach</t>
  </si>
  <si>
    <t>ME291639</t>
  </si>
  <si>
    <t>Wells Beach</t>
  </si>
  <si>
    <t>ME844549</t>
  </si>
  <si>
    <t>Wells Harbor</t>
  </si>
  <si>
    <t>ME120281</t>
  </si>
  <si>
    <t>York Harbor Beach</t>
  </si>
  <si>
    <t>PER_WEEK</t>
  </si>
  <si>
    <t>Closure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</si>
</sst>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14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0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96" t="s">
        <v>110</v>
      </c>
      <c r="D1" s="97"/>
      <c r="E1" s="97"/>
      <c r="F1" s="55"/>
      <c r="G1" s="96" t="s">
        <v>25</v>
      </c>
      <c r="H1" s="96"/>
      <c r="I1" s="96"/>
      <c r="J1" s="96"/>
      <c r="K1" s="55"/>
      <c r="L1" s="96" t="s">
        <v>26</v>
      </c>
      <c r="M1" s="98"/>
      <c r="N1" s="98"/>
      <c r="O1" s="98"/>
      <c r="P1" s="98"/>
      <c r="Q1" s="98"/>
      <c r="R1" s="55"/>
      <c r="S1" s="96" t="s">
        <v>27</v>
      </c>
      <c r="T1" s="98"/>
      <c r="U1" s="98"/>
      <c r="V1" s="98"/>
      <c r="W1" s="98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31" t="s">
        <v>127</v>
      </c>
      <c r="B3" s="63"/>
      <c r="C3" s="31">
        <f>Monitoring!$B$11</f>
        <v>9</v>
      </c>
      <c r="D3" s="31">
        <f>Monitoring!$F$11</f>
        <v>9</v>
      </c>
      <c r="E3" s="64">
        <f>D3/C3</f>
        <v>1</v>
      </c>
      <c r="F3" s="55"/>
      <c r="G3" s="65">
        <f>'2008 Actions'!$B$12</f>
        <v>6</v>
      </c>
      <c r="H3" s="65">
        <f aca="true" t="shared" si="0" ref="H3:H9">D3-G3</f>
        <v>3</v>
      </c>
      <c r="I3" s="64">
        <f aca="true" t="shared" si="1" ref="I3:I10">G3/D3</f>
        <v>0.6666666666666666</v>
      </c>
      <c r="J3" s="64">
        <f aca="true" t="shared" si="2" ref="J3:J10">H3/D3</f>
        <v>0.3333333333333333</v>
      </c>
      <c r="K3" s="55"/>
      <c r="L3" s="55">
        <f>'Action Durations'!$D$9</f>
        <v>10</v>
      </c>
      <c r="M3" s="67">
        <f>'Action Durations'!G9</f>
        <v>3</v>
      </c>
      <c r="N3" s="67">
        <f>'Action Durations'!H9</f>
        <v>3</v>
      </c>
      <c r="O3" s="67">
        <f>'Action Durations'!I9</f>
        <v>4</v>
      </c>
      <c r="P3" s="67">
        <f>'Action Durations'!J9</f>
        <v>0</v>
      </c>
      <c r="Q3" s="67">
        <f>'Action Durations'!K9</f>
        <v>0</v>
      </c>
      <c r="R3" s="55"/>
      <c r="S3" s="66">
        <f>'Beach Days'!$E$12</f>
        <v>882</v>
      </c>
      <c r="T3" s="66">
        <f>'Beach Days'!$H$12</f>
        <v>24</v>
      </c>
      <c r="U3" s="58">
        <f aca="true" t="shared" si="3" ref="U3:U10">T3/S3</f>
        <v>0.027210884353741496</v>
      </c>
      <c r="V3" s="59">
        <f aca="true" t="shared" si="4" ref="V3:V10">S3-T3</f>
        <v>858</v>
      </c>
      <c r="W3" s="58">
        <f aca="true" t="shared" si="5" ref="W3:W10">V3/S3</f>
        <v>0.9727891156462585</v>
      </c>
    </row>
    <row r="4" spans="1:23" ht="12.75">
      <c r="A4" s="31" t="s">
        <v>146</v>
      </c>
      <c r="B4" s="63"/>
      <c r="C4" s="31">
        <f>Monitoring!$B$18</f>
        <v>5</v>
      </c>
      <c r="D4" s="31">
        <f>Monitoring!$F$18</f>
        <v>5</v>
      </c>
      <c r="E4" s="64">
        <f aca="true" t="shared" si="6" ref="E4:E9">D4/C4</f>
        <v>1</v>
      </c>
      <c r="F4" s="55"/>
      <c r="G4" s="65">
        <v>0</v>
      </c>
      <c r="H4" s="65">
        <f t="shared" si="0"/>
        <v>5</v>
      </c>
      <c r="I4" s="64">
        <f t="shared" si="1"/>
        <v>0</v>
      </c>
      <c r="J4" s="64">
        <f t="shared" si="2"/>
        <v>1</v>
      </c>
      <c r="K4" s="67"/>
      <c r="L4" s="55">
        <f>'Action Durations'!$D$13</f>
        <v>6</v>
      </c>
      <c r="M4" s="67">
        <f>'Action Durations'!G13</f>
        <v>0</v>
      </c>
      <c r="N4" s="67">
        <f>'Action Durations'!H13</f>
        <v>2</v>
      </c>
      <c r="O4" s="67">
        <f>'Action Durations'!I13</f>
        <v>2</v>
      </c>
      <c r="P4" s="67">
        <f>'Action Durations'!J13</f>
        <v>2</v>
      </c>
      <c r="Q4" s="67">
        <f>'Action Durations'!K13</f>
        <v>0</v>
      </c>
      <c r="R4" s="55"/>
      <c r="S4" s="66">
        <f>'Beach Days'!$E$19</f>
        <v>490</v>
      </c>
      <c r="T4" s="66">
        <f>'Beach Days'!$H$19</f>
        <v>0</v>
      </c>
      <c r="U4" s="58">
        <f t="shared" si="3"/>
        <v>0</v>
      </c>
      <c r="V4" s="59">
        <f t="shared" si="4"/>
        <v>490</v>
      </c>
      <c r="W4" s="58">
        <f t="shared" si="5"/>
        <v>1</v>
      </c>
    </row>
    <row r="5" spans="1:23" ht="12.75">
      <c r="A5" s="31" t="s">
        <v>157</v>
      </c>
      <c r="B5" s="63"/>
      <c r="C5" s="31">
        <f>Monitoring!$B$23</f>
        <v>3</v>
      </c>
      <c r="D5" s="31">
        <f>Monitoring!$F$23</f>
        <v>3</v>
      </c>
      <c r="E5" s="64">
        <f t="shared" si="6"/>
        <v>1</v>
      </c>
      <c r="F5" s="55"/>
      <c r="G5" s="65">
        <f>'2008 Actions'!$B$20</f>
        <v>2</v>
      </c>
      <c r="H5" s="65">
        <f t="shared" si="0"/>
        <v>1</v>
      </c>
      <c r="I5" s="64">
        <f t="shared" si="1"/>
        <v>0.6666666666666666</v>
      </c>
      <c r="J5" s="64">
        <f t="shared" si="2"/>
        <v>0.3333333333333333</v>
      </c>
      <c r="K5" s="55"/>
      <c r="L5" s="55">
        <v>0</v>
      </c>
      <c r="M5" s="67" t="s">
        <v>109</v>
      </c>
      <c r="N5" s="67" t="s">
        <v>109</v>
      </c>
      <c r="O5" s="67" t="s">
        <v>109</v>
      </c>
      <c r="P5" s="67" t="s">
        <v>109</v>
      </c>
      <c r="Q5" s="67" t="s">
        <v>109</v>
      </c>
      <c r="R5" s="55"/>
      <c r="S5" s="66">
        <f>'Beach Days'!$E$24</f>
        <v>294</v>
      </c>
      <c r="T5" s="66">
        <f>'Beach Days'!$H$24</f>
        <v>35</v>
      </c>
      <c r="U5" s="58">
        <f t="shared" si="3"/>
        <v>0.11904761904761904</v>
      </c>
      <c r="V5" s="59">
        <f t="shared" si="4"/>
        <v>259</v>
      </c>
      <c r="W5" s="58">
        <f t="shared" si="5"/>
        <v>0.8809523809523809</v>
      </c>
    </row>
    <row r="6" spans="1:23" ht="12.75">
      <c r="A6" s="31" t="s">
        <v>124</v>
      </c>
      <c r="B6" s="63"/>
      <c r="C6" s="31">
        <f>Monitoring!$B$26</f>
        <v>1</v>
      </c>
      <c r="D6" s="31">
        <f>Monitoring!$F$26</f>
        <v>1</v>
      </c>
      <c r="E6" s="64">
        <f t="shared" si="6"/>
        <v>1</v>
      </c>
      <c r="F6" s="55"/>
      <c r="G6" s="65">
        <v>0</v>
      </c>
      <c r="H6" s="65">
        <f t="shared" si="0"/>
        <v>1</v>
      </c>
      <c r="I6" s="64" t="s">
        <v>123</v>
      </c>
      <c r="J6" s="64" t="s">
        <v>123</v>
      </c>
      <c r="K6" s="55"/>
      <c r="L6" s="55">
        <v>0</v>
      </c>
      <c r="M6" s="67" t="s">
        <v>109</v>
      </c>
      <c r="N6" s="67" t="s">
        <v>109</v>
      </c>
      <c r="O6" s="67" t="s">
        <v>109</v>
      </c>
      <c r="P6" s="67" t="s">
        <v>109</v>
      </c>
      <c r="Q6" s="67" t="s">
        <v>109</v>
      </c>
      <c r="R6" s="55"/>
      <c r="S6" s="66">
        <f>'Beach Days'!$E$27</f>
        <v>98</v>
      </c>
      <c r="T6" s="66">
        <f>'Beach Days'!$H$27</f>
        <v>0</v>
      </c>
      <c r="U6" s="67" t="s">
        <v>109</v>
      </c>
      <c r="V6" s="67" t="s">
        <v>109</v>
      </c>
      <c r="W6" s="67" t="s">
        <v>109</v>
      </c>
    </row>
    <row r="7" spans="1:23" ht="12.75">
      <c r="A7" s="31" t="s">
        <v>166</v>
      </c>
      <c r="B7" s="63"/>
      <c r="C7" s="31">
        <f>Monitoring!$B$35</f>
        <v>7</v>
      </c>
      <c r="D7" s="31">
        <f>Monitoring!$F$35</f>
        <v>7</v>
      </c>
      <c r="E7" s="64">
        <f t="shared" si="6"/>
        <v>1</v>
      </c>
      <c r="F7" s="55"/>
      <c r="G7" s="65">
        <v>0</v>
      </c>
      <c r="H7" s="65">
        <f t="shared" si="0"/>
        <v>7</v>
      </c>
      <c r="I7" s="64">
        <f t="shared" si="1"/>
        <v>0</v>
      </c>
      <c r="J7" s="64">
        <f t="shared" si="2"/>
        <v>1</v>
      </c>
      <c r="K7" s="55"/>
      <c r="L7" s="55">
        <v>0</v>
      </c>
      <c r="M7" s="67" t="s">
        <v>109</v>
      </c>
      <c r="N7" s="67" t="s">
        <v>109</v>
      </c>
      <c r="O7" s="67" t="s">
        <v>109</v>
      </c>
      <c r="P7" s="67" t="s">
        <v>109</v>
      </c>
      <c r="Q7" s="67" t="s">
        <v>109</v>
      </c>
      <c r="R7" s="55"/>
      <c r="S7" s="66">
        <f>'Beach Days'!$E$36</f>
        <v>686</v>
      </c>
      <c r="T7" s="66">
        <f>'Beach Days'!$H$36</f>
        <v>0</v>
      </c>
      <c r="U7" s="58">
        <f t="shared" si="3"/>
        <v>0</v>
      </c>
      <c r="V7" s="59">
        <f t="shared" si="4"/>
        <v>686</v>
      </c>
      <c r="W7" s="58">
        <f t="shared" si="5"/>
        <v>1</v>
      </c>
    </row>
    <row r="8" spans="1:23" ht="12.75">
      <c r="A8" s="31" t="s">
        <v>181</v>
      </c>
      <c r="B8" s="63"/>
      <c r="C8" s="31">
        <f>Monitoring!$B$39</f>
        <v>2</v>
      </c>
      <c r="D8" s="31">
        <f>Monitoring!$F$39</f>
        <v>2</v>
      </c>
      <c r="E8" s="64">
        <f t="shared" si="6"/>
        <v>1</v>
      </c>
      <c r="F8" s="55"/>
      <c r="G8" s="65">
        <f>'2008 Actions'!$B$25</f>
        <v>2</v>
      </c>
      <c r="H8" s="65">
        <f t="shared" si="0"/>
        <v>0</v>
      </c>
      <c r="I8" s="64">
        <f t="shared" si="1"/>
        <v>1</v>
      </c>
      <c r="J8" s="64">
        <f t="shared" si="2"/>
        <v>0</v>
      </c>
      <c r="K8" s="55"/>
      <c r="L8" s="55">
        <f>'Action Durations'!$D$17</f>
        <v>3</v>
      </c>
      <c r="M8" s="65">
        <f>'Action Durations'!G17</f>
        <v>0</v>
      </c>
      <c r="N8" s="65">
        <f>'Action Durations'!H17</f>
        <v>1</v>
      </c>
      <c r="O8" s="65">
        <f>'Action Durations'!I17</f>
        <v>0</v>
      </c>
      <c r="P8" s="65">
        <f>'Action Durations'!J17</f>
        <v>2</v>
      </c>
      <c r="Q8" s="65">
        <f>'Action Durations'!K17</f>
        <v>0</v>
      </c>
      <c r="R8" s="55"/>
      <c r="S8" s="59">
        <f>'Beach Days'!$E$40</f>
        <v>196</v>
      </c>
      <c r="T8" s="59">
        <f>'Beach Days'!$H$40</f>
        <v>38</v>
      </c>
      <c r="U8" s="58">
        <f t="shared" si="3"/>
        <v>0.19387755102040816</v>
      </c>
      <c r="V8" s="59">
        <f t="shared" si="4"/>
        <v>158</v>
      </c>
      <c r="W8" s="58">
        <f t="shared" si="5"/>
        <v>0.8061224489795918</v>
      </c>
    </row>
    <row r="9" spans="1:23" ht="12.75">
      <c r="A9" s="34" t="s">
        <v>186</v>
      </c>
      <c r="B9" s="91"/>
      <c r="C9" s="34">
        <f>Monitoring!$B$74</f>
        <v>33</v>
      </c>
      <c r="D9" s="34">
        <f>Monitoring!$F$74</f>
        <v>33</v>
      </c>
      <c r="E9" s="61">
        <f t="shared" si="6"/>
        <v>1</v>
      </c>
      <c r="F9" s="50"/>
      <c r="G9" s="92">
        <f>'2008 Actions'!$B$42</f>
        <v>12</v>
      </c>
      <c r="H9" s="92">
        <f t="shared" si="0"/>
        <v>21</v>
      </c>
      <c r="I9" s="61">
        <f t="shared" si="1"/>
        <v>0.36363636363636365</v>
      </c>
      <c r="J9" s="61">
        <f t="shared" si="2"/>
        <v>0.6363636363636364</v>
      </c>
      <c r="K9" s="50"/>
      <c r="L9" s="50">
        <f>'Action Durations'!$D$31</f>
        <v>15</v>
      </c>
      <c r="M9" s="92">
        <f>'Action Durations'!G31</f>
        <v>0</v>
      </c>
      <c r="N9" s="92">
        <f>'Action Durations'!H31</f>
        <v>4</v>
      </c>
      <c r="O9" s="92">
        <f>'Action Durations'!I31</f>
        <v>10</v>
      </c>
      <c r="P9" s="92">
        <f>'Action Durations'!J31</f>
        <v>1</v>
      </c>
      <c r="Q9" s="92">
        <f>'Action Durations'!K31</f>
        <v>0</v>
      </c>
      <c r="R9" s="50"/>
      <c r="S9" s="62">
        <f>'Beach Days'!$E$75</f>
        <v>3234</v>
      </c>
      <c r="T9" s="62">
        <f>'Beach Days'!$H$75</f>
        <v>77</v>
      </c>
      <c r="U9" s="61">
        <f t="shared" si="3"/>
        <v>0.023809523809523808</v>
      </c>
      <c r="V9" s="62">
        <f t="shared" si="4"/>
        <v>3157</v>
      </c>
      <c r="W9" s="61">
        <f t="shared" si="5"/>
        <v>0.9761904761904762</v>
      </c>
    </row>
    <row r="10" spans="1:23" ht="12.75">
      <c r="A10" s="36"/>
      <c r="B10" s="36"/>
      <c r="C10" s="41">
        <f>SUM(C3:C9)</f>
        <v>60</v>
      </c>
      <c r="D10" s="41">
        <f>SUM(D3:D9)</f>
        <v>60</v>
      </c>
      <c r="E10" s="68">
        <f>D10/C10</f>
        <v>1</v>
      </c>
      <c r="F10" s="41"/>
      <c r="G10" s="41">
        <f>SUM(G3:G9)</f>
        <v>22</v>
      </c>
      <c r="H10" s="69">
        <f>D10-G10</f>
        <v>38</v>
      </c>
      <c r="I10" s="68">
        <f t="shared" si="1"/>
        <v>0.36666666666666664</v>
      </c>
      <c r="J10" s="68">
        <f t="shared" si="2"/>
        <v>0.6333333333333333</v>
      </c>
      <c r="K10" s="41"/>
      <c r="L10" s="41">
        <f aca="true" t="shared" si="7" ref="L10:Q10">SUM(L3:L9)</f>
        <v>34</v>
      </c>
      <c r="M10" s="41">
        <f t="shared" si="7"/>
        <v>3</v>
      </c>
      <c r="N10" s="41">
        <f t="shared" si="7"/>
        <v>10</v>
      </c>
      <c r="O10" s="41">
        <f t="shared" si="7"/>
        <v>16</v>
      </c>
      <c r="P10" s="41">
        <f t="shared" si="7"/>
        <v>5</v>
      </c>
      <c r="Q10" s="41">
        <f t="shared" si="7"/>
        <v>0</v>
      </c>
      <c r="R10" s="41"/>
      <c r="S10" s="70">
        <f>SUM(S3:S9)</f>
        <v>5880</v>
      </c>
      <c r="T10" s="70">
        <f>SUM(T3:T9)</f>
        <v>174</v>
      </c>
      <c r="U10" s="40">
        <f t="shared" si="3"/>
        <v>0.02959183673469388</v>
      </c>
      <c r="V10" s="51">
        <f t="shared" si="4"/>
        <v>5706</v>
      </c>
      <c r="W10" s="40">
        <f t="shared" si="5"/>
        <v>0.9704081632653061</v>
      </c>
    </row>
    <row r="11" ht="12.75">
      <c r="T11" s="16"/>
    </row>
    <row r="12" ht="12.75">
      <c r="T12" s="16"/>
    </row>
    <row r="13" ht="12.75">
      <c r="T13" s="16"/>
    </row>
    <row r="14" spans="1:20" ht="12.75">
      <c r="A14" s="17" t="s">
        <v>66</v>
      </c>
      <c r="T14" s="16"/>
    </row>
    <row r="15" ht="12.75">
      <c r="T15" s="16"/>
    </row>
    <row r="16" spans="3:23" ht="12.75">
      <c r="C16" s="15"/>
      <c r="D16" s="4"/>
      <c r="E16" s="18"/>
      <c r="G16" s="15"/>
      <c r="H16" s="4"/>
      <c r="I16" s="4"/>
      <c r="J16" s="18"/>
      <c r="L16" s="15"/>
      <c r="M16" s="4"/>
      <c r="N16" s="4"/>
      <c r="O16" s="4"/>
      <c r="P16" s="4"/>
      <c r="Q16" s="18"/>
      <c r="S16" s="15"/>
      <c r="T16" s="4"/>
      <c r="U16" s="4"/>
      <c r="V16" s="4"/>
      <c r="W16" s="18"/>
    </row>
    <row r="17" spans="4:21" ht="12.75">
      <c r="D17" s="14" t="s">
        <v>60</v>
      </c>
      <c r="G17" s="6" t="s">
        <v>62</v>
      </c>
      <c r="L17" s="6" t="s">
        <v>64</v>
      </c>
      <c r="U17" s="14" t="s">
        <v>67</v>
      </c>
    </row>
    <row r="18" spans="4:21" ht="12.75">
      <c r="D18" s="7" t="s">
        <v>61</v>
      </c>
      <c r="L18" s="6" t="s">
        <v>65</v>
      </c>
      <c r="U18" s="14" t="s">
        <v>63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Maine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4" customWidth="1"/>
    <col min="2" max="2" width="7.7109375" style="44" customWidth="1"/>
    <col min="3" max="3" width="33.00390625" style="44" customWidth="1"/>
    <col min="4" max="4" width="9.28125" style="44" customWidth="1"/>
    <col min="5" max="5" width="12.57421875" style="44" customWidth="1"/>
    <col min="6" max="6" width="8.28125" style="44" customWidth="1"/>
    <col min="7" max="10" width="9.7109375" style="44" customWidth="1"/>
    <col min="11" max="16384" width="9.140625" style="2" customWidth="1"/>
  </cols>
  <sheetData>
    <row r="1" spans="7:10" ht="15" customHeight="1">
      <c r="G1" s="99" t="s">
        <v>99</v>
      </c>
      <c r="H1" s="99"/>
      <c r="I1" s="99"/>
      <c r="J1" s="99"/>
    </row>
    <row r="2" spans="1:10" ht="33.75" customHeight="1">
      <c r="A2" s="3" t="s">
        <v>45</v>
      </c>
      <c r="B2" s="3" t="s">
        <v>46</v>
      </c>
      <c r="C2" s="3" t="s">
        <v>47</v>
      </c>
      <c r="D2" s="3" t="s">
        <v>80</v>
      </c>
      <c r="E2" s="3" t="s">
        <v>75</v>
      </c>
      <c r="F2" s="3" t="s">
        <v>72</v>
      </c>
      <c r="G2" s="3" t="s">
        <v>76</v>
      </c>
      <c r="H2" s="3" t="s">
        <v>77</v>
      </c>
      <c r="I2" s="3" t="s">
        <v>78</v>
      </c>
      <c r="J2" s="3" t="s">
        <v>79</v>
      </c>
    </row>
    <row r="3" spans="1:12" ht="12.75" customHeight="1">
      <c r="A3" s="31" t="s">
        <v>127</v>
      </c>
      <c r="B3" s="31" t="s">
        <v>128</v>
      </c>
      <c r="C3" s="31" t="s">
        <v>129</v>
      </c>
      <c r="D3" s="31" t="s">
        <v>97</v>
      </c>
      <c r="E3" s="31" t="s">
        <v>98</v>
      </c>
      <c r="F3" s="31">
        <v>1</v>
      </c>
      <c r="G3" s="31" t="s">
        <v>97</v>
      </c>
      <c r="H3" s="31" t="s">
        <v>97</v>
      </c>
      <c r="I3" s="31" t="s">
        <v>97</v>
      </c>
      <c r="J3" s="31" t="s">
        <v>97</v>
      </c>
      <c r="K3" s="31"/>
      <c r="L3" s="31"/>
    </row>
    <row r="4" spans="1:12" ht="12.75" customHeight="1">
      <c r="A4" s="31" t="s">
        <v>127</v>
      </c>
      <c r="B4" s="31" t="s">
        <v>130</v>
      </c>
      <c r="C4" s="31" t="s">
        <v>131</v>
      </c>
      <c r="D4" s="31" t="s">
        <v>97</v>
      </c>
      <c r="E4" s="31" t="s">
        <v>98</v>
      </c>
      <c r="F4" s="31">
        <v>1</v>
      </c>
      <c r="G4" s="31" t="s">
        <v>97</v>
      </c>
      <c r="H4" s="31" t="s">
        <v>97</v>
      </c>
      <c r="I4" s="31" t="s">
        <v>97</v>
      </c>
      <c r="J4" s="31" t="s">
        <v>97</v>
      </c>
      <c r="K4" s="31"/>
      <c r="L4" s="31"/>
    </row>
    <row r="5" spans="1:12" ht="12.75" customHeight="1">
      <c r="A5" s="31" t="s">
        <v>127</v>
      </c>
      <c r="B5" s="31" t="s">
        <v>132</v>
      </c>
      <c r="C5" s="31" t="s">
        <v>133</v>
      </c>
      <c r="D5" s="31" t="s">
        <v>97</v>
      </c>
      <c r="E5" s="31" t="s">
        <v>98</v>
      </c>
      <c r="F5" s="31">
        <v>1</v>
      </c>
      <c r="G5" s="31" t="s">
        <v>97</v>
      </c>
      <c r="H5" s="31" t="s">
        <v>97</v>
      </c>
      <c r="I5" s="31" t="s">
        <v>97</v>
      </c>
      <c r="J5" s="31" t="s">
        <v>97</v>
      </c>
      <c r="K5" s="31"/>
      <c r="L5" s="31"/>
    </row>
    <row r="6" spans="1:12" ht="12.75" customHeight="1">
      <c r="A6" s="31" t="s">
        <v>127</v>
      </c>
      <c r="B6" s="31" t="s">
        <v>134</v>
      </c>
      <c r="C6" s="31" t="s">
        <v>135</v>
      </c>
      <c r="D6" s="31" t="s">
        <v>97</v>
      </c>
      <c r="E6" s="31" t="s">
        <v>98</v>
      </c>
      <c r="F6" s="31">
        <v>1</v>
      </c>
      <c r="G6" s="31" t="s">
        <v>97</v>
      </c>
      <c r="H6" s="31" t="s">
        <v>97</v>
      </c>
      <c r="I6" s="31" t="s">
        <v>97</v>
      </c>
      <c r="J6" s="31" t="s">
        <v>97</v>
      </c>
      <c r="K6" s="31"/>
      <c r="L6" s="31"/>
    </row>
    <row r="7" spans="1:12" ht="12.75" customHeight="1">
      <c r="A7" s="31" t="s">
        <v>127</v>
      </c>
      <c r="B7" s="31" t="s">
        <v>136</v>
      </c>
      <c r="C7" s="31" t="s">
        <v>137</v>
      </c>
      <c r="D7" s="31" t="s">
        <v>97</v>
      </c>
      <c r="E7" s="31" t="s">
        <v>98</v>
      </c>
      <c r="F7" s="31">
        <v>1</v>
      </c>
      <c r="G7" s="31" t="s">
        <v>97</v>
      </c>
      <c r="H7" s="31" t="s">
        <v>97</v>
      </c>
      <c r="I7" s="31" t="s">
        <v>97</v>
      </c>
      <c r="J7" s="31" t="s">
        <v>97</v>
      </c>
      <c r="K7" s="31"/>
      <c r="L7" s="31"/>
    </row>
    <row r="8" spans="1:12" ht="12.75" customHeight="1">
      <c r="A8" s="31" t="s">
        <v>127</v>
      </c>
      <c r="B8" s="31" t="s">
        <v>138</v>
      </c>
      <c r="C8" s="31" t="s">
        <v>139</v>
      </c>
      <c r="D8" s="31" t="s">
        <v>97</v>
      </c>
      <c r="E8" s="31" t="s">
        <v>98</v>
      </c>
      <c r="F8" s="31">
        <v>1</v>
      </c>
      <c r="G8" s="31" t="s">
        <v>97</v>
      </c>
      <c r="H8" s="31" t="s">
        <v>97</v>
      </c>
      <c r="I8" s="31" t="s">
        <v>97</v>
      </c>
      <c r="J8" s="31" t="s">
        <v>97</v>
      </c>
      <c r="K8" s="31"/>
      <c r="L8" s="31"/>
    </row>
    <row r="9" spans="1:12" ht="12.75" customHeight="1">
      <c r="A9" s="31" t="s">
        <v>127</v>
      </c>
      <c r="B9" s="31" t="s">
        <v>140</v>
      </c>
      <c r="C9" s="31" t="s">
        <v>141</v>
      </c>
      <c r="D9" s="31" t="s">
        <v>97</v>
      </c>
      <c r="E9" s="31" t="s">
        <v>98</v>
      </c>
      <c r="F9" s="31">
        <v>1</v>
      </c>
      <c r="G9" s="31" t="s">
        <v>97</v>
      </c>
      <c r="H9" s="31" t="s">
        <v>97</v>
      </c>
      <c r="I9" s="31" t="s">
        <v>97</v>
      </c>
      <c r="J9" s="31" t="s">
        <v>97</v>
      </c>
      <c r="K9" s="31"/>
      <c r="L9" s="31"/>
    </row>
    <row r="10" spans="1:12" ht="12.75" customHeight="1">
      <c r="A10" s="31" t="s">
        <v>127</v>
      </c>
      <c r="B10" s="31" t="s">
        <v>142</v>
      </c>
      <c r="C10" s="31" t="s">
        <v>143</v>
      </c>
      <c r="D10" s="31" t="s">
        <v>97</v>
      </c>
      <c r="E10" s="31" t="s">
        <v>98</v>
      </c>
      <c r="F10" s="31">
        <v>1</v>
      </c>
      <c r="G10" s="31" t="s">
        <v>97</v>
      </c>
      <c r="H10" s="31" t="s">
        <v>97</v>
      </c>
      <c r="I10" s="31" t="s">
        <v>97</v>
      </c>
      <c r="J10" s="31" t="s">
        <v>97</v>
      </c>
      <c r="K10" s="31"/>
      <c r="L10" s="31"/>
    </row>
    <row r="11" spans="1:12" ht="12.75" customHeight="1">
      <c r="A11" s="34" t="s">
        <v>127</v>
      </c>
      <c r="B11" s="34" t="s">
        <v>144</v>
      </c>
      <c r="C11" s="34" t="s">
        <v>145</v>
      </c>
      <c r="D11" s="34" t="s">
        <v>97</v>
      </c>
      <c r="E11" s="34" t="s">
        <v>98</v>
      </c>
      <c r="F11" s="34">
        <v>1</v>
      </c>
      <c r="G11" s="34" t="s">
        <v>97</v>
      </c>
      <c r="H11" s="34" t="s">
        <v>97</v>
      </c>
      <c r="I11" s="34" t="s">
        <v>97</v>
      </c>
      <c r="J11" s="34" t="s">
        <v>97</v>
      </c>
      <c r="K11" s="31"/>
      <c r="L11" s="31"/>
    </row>
    <row r="12" spans="1:10" ht="12.75" customHeight="1">
      <c r="A12" s="45"/>
      <c r="B12" s="71">
        <f>COUNTA(B3:B11)</f>
        <v>9</v>
      </c>
      <c r="C12" s="45"/>
      <c r="D12" s="71">
        <f>COUNTIF(D3:D11,"Yes")</f>
        <v>9</v>
      </c>
      <c r="E12" s="45"/>
      <c r="F12" s="45"/>
      <c r="G12" s="45"/>
      <c r="H12" s="45"/>
      <c r="I12" s="45"/>
      <c r="J12" s="45"/>
    </row>
    <row r="13" spans="1:10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2.75" customHeight="1">
      <c r="A14" s="31" t="s">
        <v>146</v>
      </c>
      <c r="B14" s="31" t="s">
        <v>147</v>
      </c>
      <c r="C14" s="31" t="s">
        <v>148</v>
      </c>
      <c r="D14" s="31" t="s">
        <v>97</v>
      </c>
      <c r="E14" s="31" t="s">
        <v>98</v>
      </c>
      <c r="F14" s="31">
        <v>1</v>
      </c>
      <c r="G14" s="31" t="s">
        <v>97</v>
      </c>
      <c r="H14" s="31" t="s">
        <v>97</v>
      </c>
      <c r="I14" s="31" t="s">
        <v>97</v>
      </c>
      <c r="J14" s="31" t="s">
        <v>97</v>
      </c>
    </row>
    <row r="15" spans="1:10" ht="12.75" customHeight="1">
      <c r="A15" s="31" t="s">
        <v>146</v>
      </c>
      <c r="B15" s="31" t="s">
        <v>149</v>
      </c>
      <c r="C15" s="31" t="s">
        <v>150</v>
      </c>
      <c r="D15" s="31" t="s">
        <v>97</v>
      </c>
      <c r="E15" s="31" t="s">
        <v>98</v>
      </c>
      <c r="F15" s="31">
        <v>1</v>
      </c>
      <c r="G15" s="31" t="s">
        <v>97</v>
      </c>
      <c r="H15" s="31" t="s">
        <v>97</v>
      </c>
      <c r="I15" s="31" t="s">
        <v>97</v>
      </c>
      <c r="J15" s="31" t="s">
        <v>97</v>
      </c>
    </row>
    <row r="16" spans="1:10" ht="12.75" customHeight="1">
      <c r="A16" s="31" t="s">
        <v>146</v>
      </c>
      <c r="B16" s="31" t="s">
        <v>151</v>
      </c>
      <c r="C16" s="31" t="s">
        <v>152</v>
      </c>
      <c r="D16" s="31" t="s">
        <v>97</v>
      </c>
      <c r="E16" s="31" t="s">
        <v>98</v>
      </c>
      <c r="F16" s="31">
        <v>1</v>
      </c>
      <c r="G16" s="31" t="s">
        <v>97</v>
      </c>
      <c r="H16" s="31" t="s">
        <v>97</v>
      </c>
      <c r="I16" s="31" t="s">
        <v>97</v>
      </c>
      <c r="J16" s="31" t="s">
        <v>97</v>
      </c>
    </row>
    <row r="17" spans="1:10" ht="12.75" customHeight="1">
      <c r="A17" s="31" t="s">
        <v>146</v>
      </c>
      <c r="B17" s="31" t="s">
        <v>153</v>
      </c>
      <c r="C17" s="31" t="s">
        <v>154</v>
      </c>
      <c r="D17" s="31" t="s">
        <v>97</v>
      </c>
      <c r="E17" s="31" t="s">
        <v>98</v>
      </c>
      <c r="F17" s="31">
        <v>1</v>
      </c>
      <c r="G17" s="31" t="s">
        <v>97</v>
      </c>
      <c r="H17" s="31" t="s">
        <v>97</v>
      </c>
      <c r="I17" s="31" t="s">
        <v>97</v>
      </c>
      <c r="J17" s="31" t="s">
        <v>97</v>
      </c>
    </row>
    <row r="18" spans="1:10" ht="12.75" customHeight="1">
      <c r="A18" s="34" t="s">
        <v>146</v>
      </c>
      <c r="B18" s="34" t="s">
        <v>155</v>
      </c>
      <c r="C18" s="34" t="s">
        <v>156</v>
      </c>
      <c r="D18" s="34" t="s">
        <v>97</v>
      </c>
      <c r="E18" s="34" t="s">
        <v>98</v>
      </c>
      <c r="F18" s="34">
        <v>1</v>
      </c>
      <c r="G18" s="34" t="s">
        <v>97</v>
      </c>
      <c r="H18" s="34" t="s">
        <v>97</v>
      </c>
      <c r="I18" s="34" t="s">
        <v>97</v>
      </c>
      <c r="J18" s="34" t="s">
        <v>97</v>
      </c>
    </row>
    <row r="19" spans="1:10" ht="12.75" customHeight="1">
      <c r="A19" s="45"/>
      <c r="B19" s="71">
        <f>COUNTA(B14:B18)</f>
        <v>5</v>
      </c>
      <c r="C19" s="45"/>
      <c r="D19" s="71">
        <f>COUNTIF(D14:D18,"Yes")</f>
        <v>5</v>
      </c>
      <c r="E19" s="45"/>
      <c r="F19" s="45"/>
      <c r="G19" s="45"/>
      <c r="H19" s="45"/>
      <c r="I19" s="45"/>
      <c r="J19" s="45"/>
    </row>
    <row r="20" spans="1:10" ht="12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2.75" customHeight="1">
      <c r="A21" s="31" t="s">
        <v>157</v>
      </c>
      <c r="B21" s="31" t="s">
        <v>158</v>
      </c>
      <c r="C21" s="31" t="s">
        <v>159</v>
      </c>
      <c r="D21" s="31" t="s">
        <v>97</v>
      </c>
      <c r="E21" s="31" t="s">
        <v>98</v>
      </c>
      <c r="F21" s="31">
        <v>1</v>
      </c>
      <c r="G21" s="31" t="s">
        <v>97</v>
      </c>
      <c r="H21" s="31" t="s">
        <v>97</v>
      </c>
      <c r="I21" s="31" t="s">
        <v>97</v>
      </c>
      <c r="J21" s="31" t="s">
        <v>97</v>
      </c>
    </row>
    <row r="22" spans="1:10" ht="12.75" customHeight="1">
      <c r="A22" s="31" t="s">
        <v>157</v>
      </c>
      <c r="B22" s="31" t="s">
        <v>160</v>
      </c>
      <c r="C22" s="31" t="s">
        <v>161</v>
      </c>
      <c r="D22" s="31" t="s">
        <v>97</v>
      </c>
      <c r="E22" s="31" t="s">
        <v>98</v>
      </c>
      <c r="F22" s="31">
        <v>1</v>
      </c>
      <c r="G22" s="31" t="s">
        <v>97</v>
      </c>
      <c r="H22" s="31" t="s">
        <v>97</v>
      </c>
      <c r="I22" s="31" t="s">
        <v>97</v>
      </c>
      <c r="J22" s="31" t="s">
        <v>97</v>
      </c>
    </row>
    <row r="23" spans="1:10" ht="12.75" customHeight="1">
      <c r="A23" s="34" t="s">
        <v>157</v>
      </c>
      <c r="B23" s="34" t="s">
        <v>162</v>
      </c>
      <c r="C23" s="34" t="s">
        <v>163</v>
      </c>
      <c r="D23" s="34" t="s">
        <v>97</v>
      </c>
      <c r="E23" s="34" t="s">
        <v>98</v>
      </c>
      <c r="F23" s="34">
        <v>1</v>
      </c>
      <c r="G23" s="34" t="s">
        <v>97</v>
      </c>
      <c r="H23" s="34" t="s">
        <v>97</v>
      </c>
      <c r="I23" s="34" t="s">
        <v>97</v>
      </c>
      <c r="J23" s="34" t="s">
        <v>97</v>
      </c>
    </row>
    <row r="24" spans="1:10" ht="12.75" customHeight="1">
      <c r="A24" s="45"/>
      <c r="B24" s="71">
        <f>COUNTA(B21:B23)</f>
        <v>3</v>
      </c>
      <c r="C24" s="45"/>
      <c r="D24" s="71">
        <f>COUNTIF(D21:D23,"Yes")</f>
        <v>3</v>
      </c>
      <c r="E24" s="45"/>
      <c r="F24" s="45"/>
      <c r="G24" s="45"/>
      <c r="H24" s="45"/>
      <c r="I24" s="45"/>
      <c r="J24" s="45"/>
    </row>
    <row r="25" spans="1:10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2.75" customHeight="1">
      <c r="A26" s="34" t="s">
        <v>124</v>
      </c>
      <c r="B26" s="34" t="s">
        <v>164</v>
      </c>
      <c r="C26" s="34" t="s">
        <v>165</v>
      </c>
      <c r="D26" s="34" t="s">
        <v>97</v>
      </c>
      <c r="E26" s="34" t="s">
        <v>98</v>
      </c>
      <c r="F26" s="34">
        <v>2</v>
      </c>
      <c r="G26" s="34" t="s">
        <v>97</v>
      </c>
      <c r="H26" s="34" t="s">
        <v>97</v>
      </c>
      <c r="I26" s="34" t="s">
        <v>97</v>
      </c>
      <c r="J26" s="34" t="s">
        <v>97</v>
      </c>
    </row>
    <row r="27" spans="1:10" ht="12.75" customHeight="1">
      <c r="A27" s="45"/>
      <c r="B27" s="71">
        <f>COUNTA(B26:B26)</f>
        <v>1</v>
      </c>
      <c r="C27" s="45"/>
      <c r="D27" s="71">
        <f>COUNTIF(D26:D26,"Yes")</f>
        <v>1</v>
      </c>
      <c r="E27" s="46"/>
      <c r="F27" s="46"/>
      <c r="G27" s="46"/>
      <c r="H27" s="46"/>
      <c r="I27" s="46"/>
      <c r="J27" s="46"/>
    </row>
    <row r="28" spans="1:10" ht="12.75" customHeight="1">
      <c r="A28" s="45"/>
      <c r="B28" s="71"/>
      <c r="C28" s="45"/>
      <c r="D28" s="71"/>
      <c r="E28" s="46"/>
      <c r="F28" s="46"/>
      <c r="G28" s="46"/>
      <c r="H28" s="46"/>
      <c r="I28" s="46"/>
      <c r="J28" s="46"/>
    </row>
    <row r="29" spans="1:10" ht="12.75" customHeight="1">
      <c r="A29" s="31" t="s">
        <v>166</v>
      </c>
      <c r="B29" s="31" t="s">
        <v>167</v>
      </c>
      <c r="C29" s="31" t="s">
        <v>168</v>
      </c>
      <c r="D29" s="31" t="s">
        <v>97</v>
      </c>
      <c r="E29" s="31" t="s">
        <v>98</v>
      </c>
      <c r="F29" s="31">
        <v>2</v>
      </c>
      <c r="G29" s="31" t="s">
        <v>97</v>
      </c>
      <c r="H29" s="31" t="s">
        <v>97</v>
      </c>
      <c r="I29" s="31" t="s">
        <v>97</v>
      </c>
      <c r="J29" s="31" t="s">
        <v>97</v>
      </c>
    </row>
    <row r="30" spans="1:10" ht="12.75" customHeight="1">
      <c r="A30" s="31" t="s">
        <v>166</v>
      </c>
      <c r="B30" s="31" t="s">
        <v>169</v>
      </c>
      <c r="C30" s="31" t="s">
        <v>170</v>
      </c>
      <c r="D30" s="31" t="s">
        <v>97</v>
      </c>
      <c r="E30" s="31" t="s">
        <v>98</v>
      </c>
      <c r="F30" s="31">
        <v>2</v>
      </c>
      <c r="G30" s="31" t="s">
        <v>97</v>
      </c>
      <c r="H30" s="31" t="s">
        <v>97</v>
      </c>
      <c r="I30" s="31" t="s">
        <v>97</v>
      </c>
      <c r="J30" s="31" t="s">
        <v>97</v>
      </c>
    </row>
    <row r="31" spans="1:10" ht="12.75" customHeight="1">
      <c r="A31" s="31" t="s">
        <v>166</v>
      </c>
      <c r="B31" s="31" t="s">
        <v>171</v>
      </c>
      <c r="C31" s="31" t="s">
        <v>172</v>
      </c>
      <c r="D31" s="31" t="s">
        <v>97</v>
      </c>
      <c r="E31" s="31" t="s">
        <v>98</v>
      </c>
      <c r="F31" s="31">
        <v>1</v>
      </c>
      <c r="G31" s="31" t="s">
        <v>97</v>
      </c>
      <c r="H31" s="31" t="s">
        <v>97</v>
      </c>
      <c r="I31" s="31" t="s">
        <v>97</v>
      </c>
      <c r="J31" s="31" t="s">
        <v>97</v>
      </c>
    </row>
    <row r="32" spans="1:10" ht="12.75" customHeight="1">
      <c r="A32" s="31" t="s">
        <v>166</v>
      </c>
      <c r="B32" s="31" t="s">
        <v>173</v>
      </c>
      <c r="C32" s="31" t="s">
        <v>174</v>
      </c>
      <c r="D32" s="31" t="s">
        <v>97</v>
      </c>
      <c r="E32" s="31" t="s">
        <v>98</v>
      </c>
      <c r="F32" s="31">
        <v>1</v>
      </c>
      <c r="G32" s="31" t="s">
        <v>97</v>
      </c>
      <c r="H32" s="31" t="s">
        <v>97</v>
      </c>
      <c r="I32" s="31" t="s">
        <v>97</v>
      </c>
      <c r="J32" s="31" t="s">
        <v>97</v>
      </c>
    </row>
    <row r="33" spans="1:10" ht="12.75" customHeight="1">
      <c r="A33" s="31" t="s">
        <v>166</v>
      </c>
      <c r="B33" s="31" t="s">
        <v>175</v>
      </c>
      <c r="C33" s="31" t="s">
        <v>176</v>
      </c>
      <c r="D33" s="31" t="s">
        <v>97</v>
      </c>
      <c r="E33" s="31" t="s">
        <v>98</v>
      </c>
      <c r="F33" s="31">
        <v>1</v>
      </c>
      <c r="G33" s="31" t="s">
        <v>97</v>
      </c>
      <c r="H33" s="31" t="s">
        <v>97</v>
      </c>
      <c r="I33" s="31" t="s">
        <v>97</v>
      </c>
      <c r="J33" s="31" t="s">
        <v>97</v>
      </c>
    </row>
    <row r="34" spans="1:10" ht="12.75" customHeight="1">
      <c r="A34" s="31" t="s">
        <v>166</v>
      </c>
      <c r="B34" s="31" t="s">
        <v>177</v>
      </c>
      <c r="C34" s="31" t="s">
        <v>178</v>
      </c>
      <c r="D34" s="31" t="s">
        <v>97</v>
      </c>
      <c r="E34" s="31" t="s">
        <v>98</v>
      </c>
      <c r="F34" s="31">
        <v>1</v>
      </c>
      <c r="G34" s="31" t="s">
        <v>97</v>
      </c>
      <c r="H34" s="31" t="s">
        <v>97</v>
      </c>
      <c r="I34" s="31" t="s">
        <v>97</v>
      </c>
      <c r="J34" s="31" t="s">
        <v>97</v>
      </c>
    </row>
    <row r="35" spans="1:10" ht="12.75" customHeight="1">
      <c r="A35" s="34" t="s">
        <v>166</v>
      </c>
      <c r="B35" s="34" t="s">
        <v>179</v>
      </c>
      <c r="C35" s="34" t="s">
        <v>180</v>
      </c>
      <c r="D35" s="34" t="s">
        <v>97</v>
      </c>
      <c r="E35" s="34" t="s">
        <v>98</v>
      </c>
      <c r="F35" s="34">
        <v>1</v>
      </c>
      <c r="G35" s="34" t="s">
        <v>97</v>
      </c>
      <c r="H35" s="34" t="s">
        <v>97</v>
      </c>
      <c r="I35" s="34" t="s">
        <v>97</v>
      </c>
      <c r="J35" s="34" t="s">
        <v>97</v>
      </c>
    </row>
    <row r="36" spans="1:10" ht="12.75" customHeight="1">
      <c r="A36" s="45"/>
      <c r="B36" s="71">
        <f>COUNTA(B29:B35)</f>
        <v>7</v>
      </c>
      <c r="C36" s="45"/>
      <c r="D36" s="71">
        <f>COUNTIF(D29:D35,"Yes")</f>
        <v>7</v>
      </c>
      <c r="E36" s="45"/>
      <c r="F36" s="45"/>
      <c r="G36" s="45"/>
      <c r="H36" s="45"/>
      <c r="I36" s="45"/>
      <c r="J36" s="45"/>
    </row>
    <row r="37" spans="1:10" ht="12.75" customHeight="1">
      <c r="A37" s="45"/>
      <c r="B37" s="71"/>
      <c r="C37" s="45"/>
      <c r="D37" s="71"/>
      <c r="E37" s="46"/>
      <c r="F37" s="46"/>
      <c r="G37" s="46"/>
      <c r="H37" s="46"/>
      <c r="I37" s="46"/>
      <c r="J37" s="46"/>
    </row>
    <row r="38" spans="1:10" ht="12.75" customHeight="1">
      <c r="A38" s="31" t="s">
        <v>181</v>
      </c>
      <c r="B38" s="31" t="s">
        <v>182</v>
      </c>
      <c r="C38" s="31" t="s">
        <v>183</v>
      </c>
      <c r="D38" s="31" t="s">
        <v>97</v>
      </c>
      <c r="E38" s="31" t="s">
        <v>98</v>
      </c>
      <c r="F38" s="31">
        <v>1</v>
      </c>
      <c r="G38" s="31" t="s">
        <v>97</v>
      </c>
      <c r="H38" s="31" t="s">
        <v>97</v>
      </c>
      <c r="I38" s="31" t="s">
        <v>97</v>
      </c>
      <c r="J38" s="31" t="s">
        <v>97</v>
      </c>
    </row>
    <row r="39" spans="1:10" ht="12.75" customHeight="1">
      <c r="A39" s="34" t="s">
        <v>181</v>
      </c>
      <c r="B39" s="34" t="s">
        <v>184</v>
      </c>
      <c r="C39" s="34" t="s">
        <v>185</v>
      </c>
      <c r="D39" s="34" t="s">
        <v>97</v>
      </c>
      <c r="E39" s="34" t="s">
        <v>98</v>
      </c>
      <c r="F39" s="34">
        <v>1</v>
      </c>
      <c r="G39" s="34" t="s">
        <v>97</v>
      </c>
      <c r="H39" s="34" t="s">
        <v>97</v>
      </c>
      <c r="I39" s="34" t="s">
        <v>97</v>
      </c>
      <c r="J39" s="34" t="s">
        <v>97</v>
      </c>
    </row>
    <row r="40" spans="1:10" ht="12.75" customHeight="1">
      <c r="A40" s="45"/>
      <c r="B40" s="71">
        <f>COUNTA(B38:B39)</f>
        <v>2</v>
      </c>
      <c r="C40" s="45"/>
      <c r="D40" s="71">
        <f>COUNTIF(D38:D39,"Yes")</f>
        <v>2</v>
      </c>
      <c r="E40" s="45"/>
      <c r="F40" s="45"/>
      <c r="G40" s="45"/>
      <c r="H40" s="45"/>
      <c r="I40" s="45"/>
      <c r="J40" s="45"/>
    </row>
    <row r="41" spans="1:10" ht="12.75" customHeight="1">
      <c r="A41" s="45"/>
      <c r="B41" s="71"/>
      <c r="C41" s="45"/>
      <c r="D41" s="71"/>
      <c r="E41" s="45"/>
      <c r="F41" s="45"/>
      <c r="G41" s="45"/>
      <c r="H41" s="45"/>
      <c r="I41" s="45"/>
      <c r="J41" s="45"/>
    </row>
    <row r="42" spans="1:10" ht="12.75" customHeight="1">
      <c r="A42" s="31" t="s">
        <v>186</v>
      </c>
      <c r="B42" s="31" t="s">
        <v>187</v>
      </c>
      <c r="C42" s="31" t="s">
        <v>188</v>
      </c>
      <c r="D42" s="31" t="s">
        <v>97</v>
      </c>
      <c r="E42" s="31" t="s">
        <v>98</v>
      </c>
      <c r="F42" s="31">
        <v>1</v>
      </c>
      <c r="G42" s="31" t="s">
        <v>97</v>
      </c>
      <c r="H42" s="31" t="s">
        <v>97</v>
      </c>
      <c r="I42" s="31" t="s">
        <v>97</v>
      </c>
      <c r="J42" s="31" t="s">
        <v>97</v>
      </c>
    </row>
    <row r="43" spans="1:10" ht="12.75" customHeight="1">
      <c r="A43" s="31" t="s">
        <v>186</v>
      </c>
      <c r="B43" s="31" t="s">
        <v>189</v>
      </c>
      <c r="C43" s="31" t="s">
        <v>190</v>
      </c>
      <c r="D43" s="31" t="s">
        <v>97</v>
      </c>
      <c r="E43" s="31" t="s">
        <v>98</v>
      </c>
      <c r="F43" s="31">
        <v>1</v>
      </c>
      <c r="G43" s="31" t="s">
        <v>97</v>
      </c>
      <c r="H43" s="31" t="s">
        <v>97</v>
      </c>
      <c r="I43" s="31" t="s">
        <v>97</v>
      </c>
      <c r="J43" s="31" t="s">
        <v>97</v>
      </c>
    </row>
    <row r="44" spans="1:10" ht="12.75" customHeight="1">
      <c r="A44" s="31" t="s">
        <v>186</v>
      </c>
      <c r="B44" s="31" t="s">
        <v>191</v>
      </c>
      <c r="C44" s="31" t="s">
        <v>192</v>
      </c>
      <c r="D44" s="31" t="s">
        <v>97</v>
      </c>
      <c r="E44" s="31" t="s">
        <v>98</v>
      </c>
      <c r="F44" s="31">
        <v>1</v>
      </c>
      <c r="G44" s="31" t="s">
        <v>97</v>
      </c>
      <c r="H44" s="31" t="s">
        <v>97</v>
      </c>
      <c r="I44" s="31" t="s">
        <v>97</v>
      </c>
      <c r="J44" s="31" t="s">
        <v>97</v>
      </c>
    </row>
    <row r="45" spans="1:10" ht="12.75" customHeight="1">
      <c r="A45" s="31" t="s">
        <v>186</v>
      </c>
      <c r="B45" s="31" t="s">
        <v>193</v>
      </c>
      <c r="C45" s="31" t="s">
        <v>194</v>
      </c>
      <c r="D45" s="31" t="s">
        <v>97</v>
      </c>
      <c r="E45" s="31" t="s">
        <v>98</v>
      </c>
      <c r="F45" s="31">
        <v>1</v>
      </c>
      <c r="G45" s="31" t="s">
        <v>97</v>
      </c>
      <c r="H45" s="31" t="s">
        <v>97</v>
      </c>
      <c r="I45" s="31" t="s">
        <v>97</v>
      </c>
      <c r="J45" s="31" t="s">
        <v>97</v>
      </c>
    </row>
    <row r="46" spans="1:10" ht="12.75" customHeight="1">
      <c r="A46" s="31" t="s">
        <v>186</v>
      </c>
      <c r="B46" s="31" t="s">
        <v>195</v>
      </c>
      <c r="C46" s="31" t="s">
        <v>196</v>
      </c>
      <c r="D46" s="31" t="s">
        <v>97</v>
      </c>
      <c r="E46" s="31" t="s">
        <v>98</v>
      </c>
      <c r="F46" s="31">
        <v>1</v>
      </c>
      <c r="G46" s="31" t="s">
        <v>97</v>
      </c>
      <c r="H46" s="31" t="s">
        <v>97</v>
      </c>
      <c r="I46" s="31" t="s">
        <v>97</v>
      </c>
      <c r="J46" s="31" t="s">
        <v>97</v>
      </c>
    </row>
    <row r="47" spans="1:10" ht="12.75" customHeight="1">
      <c r="A47" s="31" t="s">
        <v>186</v>
      </c>
      <c r="B47" s="31" t="s">
        <v>197</v>
      </c>
      <c r="C47" s="31" t="s">
        <v>198</v>
      </c>
      <c r="D47" s="31" t="s">
        <v>97</v>
      </c>
      <c r="E47" s="31" t="s">
        <v>98</v>
      </c>
      <c r="F47" s="31">
        <v>1</v>
      </c>
      <c r="G47" s="31" t="s">
        <v>97</v>
      </c>
      <c r="H47" s="31" t="s">
        <v>97</v>
      </c>
      <c r="I47" s="31" t="s">
        <v>97</v>
      </c>
      <c r="J47" s="31" t="s">
        <v>97</v>
      </c>
    </row>
    <row r="48" spans="1:10" ht="12.75" customHeight="1">
      <c r="A48" s="31" t="s">
        <v>186</v>
      </c>
      <c r="B48" s="31" t="s">
        <v>199</v>
      </c>
      <c r="C48" s="31" t="s">
        <v>200</v>
      </c>
      <c r="D48" s="31" t="s">
        <v>97</v>
      </c>
      <c r="E48" s="31" t="s">
        <v>98</v>
      </c>
      <c r="F48" s="31">
        <v>1</v>
      </c>
      <c r="G48" s="31" t="s">
        <v>97</v>
      </c>
      <c r="H48" s="31" t="s">
        <v>97</v>
      </c>
      <c r="I48" s="31" t="s">
        <v>97</v>
      </c>
      <c r="J48" s="31" t="s">
        <v>97</v>
      </c>
    </row>
    <row r="49" spans="1:10" ht="12.75" customHeight="1">
      <c r="A49" s="31" t="s">
        <v>186</v>
      </c>
      <c r="B49" s="31" t="s">
        <v>201</v>
      </c>
      <c r="C49" s="31" t="s">
        <v>202</v>
      </c>
      <c r="D49" s="31" t="s">
        <v>97</v>
      </c>
      <c r="E49" s="31" t="s">
        <v>98</v>
      </c>
      <c r="F49" s="31">
        <v>1</v>
      </c>
      <c r="G49" s="31" t="s">
        <v>97</v>
      </c>
      <c r="H49" s="31" t="s">
        <v>97</v>
      </c>
      <c r="I49" s="31" t="s">
        <v>97</v>
      </c>
      <c r="J49" s="31" t="s">
        <v>97</v>
      </c>
    </row>
    <row r="50" spans="1:10" ht="12.75" customHeight="1">
      <c r="A50" s="31" t="s">
        <v>186</v>
      </c>
      <c r="B50" s="31" t="s">
        <v>203</v>
      </c>
      <c r="C50" s="31" t="s">
        <v>204</v>
      </c>
      <c r="D50" s="31" t="s">
        <v>97</v>
      </c>
      <c r="E50" s="31" t="s">
        <v>98</v>
      </c>
      <c r="F50" s="31">
        <v>1</v>
      </c>
      <c r="G50" s="31" t="s">
        <v>97</v>
      </c>
      <c r="H50" s="31" t="s">
        <v>97</v>
      </c>
      <c r="I50" s="31" t="s">
        <v>97</v>
      </c>
      <c r="J50" s="31" t="s">
        <v>97</v>
      </c>
    </row>
    <row r="51" spans="1:10" ht="12.75" customHeight="1">
      <c r="A51" s="31" t="s">
        <v>186</v>
      </c>
      <c r="B51" s="31" t="s">
        <v>205</v>
      </c>
      <c r="C51" s="31" t="s">
        <v>206</v>
      </c>
      <c r="D51" s="31" t="s">
        <v>97</v>
      </c>
      <c r="E51" s="31" t="s">
        <v>98</v>
      </c>
      <c r="F51" s="31">
        <v>1</v>
      </c>
      <c r="G51" s="31" t="s">
        <v>97</v>
      </c>
      <c r="H51" s="31" t="s">
        <v>97</v>
      </c>
      <c r="I51" s="31" t="s">
        <v>97</v>
      </c>
      <c r="J51" s="31" t="s">
        <v>97</v>
      </c>
    </row>
    <row r="52" spans="1:10" ht="12.75" customHeight="1">
      <c r="A52" s="31" t="s">
        <v>186</v>
      </c>
      <c r="B52" s="31" t="s">
        <v>207</v>
      </c>
      <c r="C52" s="31" t="s">
        <v>208</v>
      </c>
      <c r="D52" s="31" t="s">
        <v>97</v>
      </c>
      <c r="E52" s="31" t="s">
        <v>98</v>
      </c>
      <c r="F52" s="31">
        <v>1</v>
      </c>
      <c r="G52" s="31" t="s">
        <v>97</v>
      </c>
      <c r="H52" s="31" t="s">
        <v>97</v>
      </c>
      <c r="I52" s="31" t="s">
        <v>97</v>
      </c>
      <c r="J52" s="31" t="s">
        <v>97</v>
      </c>
    </row>
    <row r="53" spans="1:10" ht="12.75" customHeight="1">
      <c r="A53" s="31" t="s">
        <v>186</v>
      </c>
      <c r="B53" s="31" t="s">
        <v>209</v>
      </c>
      <c r="C53" s="31" t="s">
        <v>210</v>
      </c>
      <c r="D53" s="31" t="s">
        <v>97</v>
      </c>
      <c r="E53" s="31" t="s">
        <v>98</v>
      </c>
      <c r="F53" s="31">
        <v>1</v>
      </c>
      <c r="G53" s="31" t="s">
        <v>97</v>
      </c>
      <c r="H53" s="31" t="s">
        <v>97</v>
      </c>
      <c r="I53" s="31" t="s">
        <v>97</v>
      </c>
      <c r="J53" s="31" t="s">
        <v>97</v>
      </c>
    </row>
    <row r="54" spans="1:10" ht="12.75" customHeight="1">
      <c r="A54" s="31" t="s">
        <v>186</v>
      </c>
      <c r="B54" s="31" t="s">
        <v>211</v>
      </c>
      <c r="C54" s="31" t="s">
        <v>212</v>
      </c>
      <c r="D54" s="31" t="s">
        <v>97</v>
      </c>
      <c r="E54" s="31" t="s">
        <v>98</v>
      </c>
      <c r="F54" s="31">
        <v>1</v>
      </c>
      <c r="G54" s="31" t="s">
        <v>97</v>
      </c>
      <c r="H54" s="31" t="s">
        <v>97</v>
      </c>
      <c r="I54" s="31" t="s">
        <v>97</v>
      </c>
      <c r="J54" s="31" t="s">
        <v>97</v>
      </c>
    </row>
    <row r="55" spans="1:10" ht="12.75" customHeight="1">
      <c r="A55" s="31" t="s">
        <v>186</v>
      </c>
      <c r="B55" s="31" t="s">
        <v>213</v>
      </c>
      <c r="C55" s="31" t="s">
        <v>214</v>
      </c>
      <c r="D55" s="31" t="s">
        <v>97</v>
      </c>
      <c r="E55" s="31" t="s">
        <v>98</v>
      </c>
      <c r="F55" s="31">
        <v>1</v>
      </c>
      <c r="G55" s="31" t="s">
        <v>97</v>
      </c>
      <c r="H55" s="31" t="s">
        <v>97</v>
      </c>
      <c r="I55" s="31" t="s">
        <v>97</v>
      </c>
      <c r="J55" s="31" t="s">
        <v>97</v>
      </c>
    </row>
    <row r="56" spans="1:10" ht="12.75" customHeight="1">
      <c r="A56" s="31" t="s">
        <v>186</v>
      </c>
      <c r="B56" s="31" t="s">
        <v>215</v>
      </c>
      <c r="C56" s="31" t="s">
        <v>216</v>
      </c>
      <c r="D56" s="31" t="s">
        <v>97</v>
      </c>
      <c r="E56" s="31" t="s">
        <v>98</v>
      </c>
      <c r="F56" s="31">
        <v>1</v>
      </c>
      <c r="G56" s="31" t="s">
        <v>97</v>
      </c>
      <c r="H56" s="31" t="s">
        <v>97</v>
      </c>
      <c r="I56" s="31" t="s">
        <v>97</v>
      </c>
      <c r="J56" s="31" t="s">
        <v>97</v>
      </c>
    </row>
    <row r="57" spans="1:10" ht="12.75" customHeight="1">
      <c r="A57" s="31" t="s">
        <v>186</v>
      </c>
      <c r="B57" s="31" t="s">
        <v>217</v>
      </c>
      <c r="C57" s="31" t="s">
        <v>218</v>
      </c>
      <c r="D57" s="31" t="s">
        <v>97</v>
      </c>
      <c r="E57" s="31" t="s">
        <v>98</v>
      </c>
      <c r="F57" s="31">
        <v>1</v>
      </c>
      <c r="G57" s="31" t="s">
        <v>97</v>
      </c>
      <c r="H57" s="31" t="s">
        <v>97</v>
      </c>
      <c r="I57" s="31" t="s">
        <v>97</v>
      </c>
      <c r="J57" s="31" t="s">
        <v>97</v>
      </c>
    </row>
    <row r="58" spans="1:10" ht="12.75" customHeight="1">
      <c r="A58" s="31" t="s">
        <v>186</v>
      </c>
      <c r="B58" s="31" t="s">
        <v>219</v>
      </c>
      <c r="C58" s="31" t="s">
        <v>220</v>
      </c>
      <c r="D58" s="31" t="s">
        <v>97</v>
      </c>
      <c r="E58" s="31" t="s">
        <v>98</v>
      </c>
      <c r="F58" s="31">
        <v>1</v>
      </c>
      <c r="G58" s="31" t="s">
        <v>97</v>
      </c>
      <c r="H58" s="31" t="s">
        <v>97</v>
      </c>
      <c r="I58" s="31" t="s">
        <v>97</v>
      </c>
      <c r="J58" s="31" t="s">
        <v>97</v>
      </c>
    </row>
    <row r="59" spans="1:10" ht="12.75" customHeight="1">
      <c r="A59" s="31" t="s">
        <v>186</v>
      </c>
      <c r="B59" s="31" t="s">
        <v>221</v>
      </c>
      <c r="C59" s="31" t="s">
        <v>222</v>
      </c>
      <c r="D59" s="31" t="s">
        <v>97</v>
      </c>
      <c r="E59" s="31" t="s">
        <v>98</v>
      </c>
      <c r="F59" s="31">
        <v>1</v>
      </c>
      <c r="G59" s="31" t="s">
        <v>97</v>
      </c>
      <c r="H59" s="31" t="s">
        <v>97</v>
      </c>
      <c r="I59" s="31" t="s">
        <v>97</v>
      </c>
      <c r="J59" s="31" t="s">
        <v>97</v>
      </c>
    </row>
    <row r="60" spans="1:10" ht="12.75" customHeight="1">
      <c r="A60" s="31" t="s">
        <v>186</v>
      </c>
      <c r="B60" s="31" t="s">
        <v>223</v>
      </c>
      <c r="C60" s="31" t="s">
        <v>224</v>
      </c>
      <c r="D60" s="31" t="s">
        <v>97</v>
      </c>
      <c r="E60" s="31" t="s">
        <v>98</v>
      </c>
      <c r="F60" s="31">
        <v>1</v>
      </c>
      <c r="G60" s="31" t="s">
        <v>97</v>
      </c>
      <c r="H60" s="31" t="s">
        <v>97</v>
      </c>
      <c r="I60" s="31" t="s">
        <v>97</v>
      </c>
      <c r="J60" s="31" t="s">
        <v>97</v>
      </c>
    </row>
    <row r="61" spans="1:10" ht="12.75" customHeight="1">
      <c r="A61" s="31" t="s">
        <v>186</v>
      </c>
      <c r="B61" s="31" t="s">
        <v>225</v>
      </c>
      <c r="C61" s="31" t="s">
        <v>226</v>
      </c>
      <c r="D61" s="31" t="s">
        <v>97</v>
      </c>
      <c r="E61" s="31" t="s">
        <v>98</v>
      </c>
      <c r="F61" s="31">
        <v>1</v>
      </c>
      <c r="G61" s="31" t="s">
        <v>97</v>
      </c>
      <c r="H61" s="31" t="s">
        <v>97</v>
      </c>
      <c r="I61" s="31" t="s">
        <v>97</v>
      </c>
      <c r="J61" s="31" t="s">
        <v>97</v>
      </c>
    </row>
    <row r="62" spans="1:10" ht="12.75" customHeight="1">
      <c r="A62" s="31" t="s">
        <v>186</v>
      </c>
      <c r="B62" s="31" t="s">
        <v>227</v>
      </c>
      <c r="C62" s="31" t="s">
        <v>228</v>
      </c>
      <c r="D62" s="31" t="s">
        <v>97</v>
      </c>
      <c r="E62" s="31" t="s">
        <v>98</v>
      </c>
      <c r="F62" s="31">
        <v>1</v>
      </c>
      <c r="G62" s="31" t="s">
        <v>97</v>
      </c>
      <c r="H62" s="31" t="s">
        <v>97</v>
      </c>
      <c r="I62" s="31" t="s">
        <v>97</v>
      </c>
      <c r="J62" s="31" t="s">
        <v>97</v>
      </c>
    </row>
    <row r="63" spans="1:10" ht="12.75" customHeight="1">
      <c r="A63" s="31" t="s">
        <v>186</v>
      </c>
      <c r="B63" s="31" t="s">
        <v>229</v>
      </c>
      <c r="C63" s="31" t="s">
        <v>230</v>
      </c>
      <c r="D63" s="31" t="s">
        <v>97</v>
      </c>
      <c r="E63" s="31" t="s">
        <v>98</v>
      </c>
      <c r="F63" s="31">
        <v>1</v>
      </c>
      <c r="G63" s="31" t="s">
        <v>97</v>
      </c>
      <c r="H63" s="31" t="s">
        <v>97</v>
      </c>
      <c r="I63" s="31" t="s">
        <v>97</v>
      </c>
      <c r="J63" s="31" t="s">
        <v>97</v>
      </c>
    </row>
    <row r="64" spans="1:10" ht="12.75" customHeight="1">
      <c r="A64" s="31" t="s">
        <v>186</v>
      </c>
      <c r="B64" s="31" t="s">
        <v>231</v>
      </c>
      <c r="C64" s="31" t="s">
        <v>230</v>
      </c>
      <c r="D64" s="31" t="s">
        <v>97</v>
      </c>
      <c r="E64" s="31" t="s">
        <v>98</v>
      </c>
      <c r="F64" s="31">
        <v>1</v>
      </c>
      <c r="G64" s="31" t="s">
        <v>97</v>
      </c>
      <c r="H64" s="31" t="s">
        <v>97</v>
      </c>
      <c r="I64" s="31" t="s">
        <v>97</v>
      </c>
      <c r="J64" s="31" t="s">
        <v>97</v>
      </c>
    </row>
    <row r="65" spans="1:10" ht="12.75" customHeight="1">
      <c r="A65" s="31" t="s">
        <v>186</v>
      </c>
      <c r="B65" s="31" t="s">
        <v>232</v>
      </c>
      <c r="C65" s="31" t="s">
        <v>233</v>
      </c>
      <c r="D65" s="31" t="s">
        <v>97</v>
      </c>
      <c r="E65" s="31" t="s">
        <v>98</v>
      </c>
      <c r="F65" s="31">
        <v>1</v>
      </c>
      <c r="G65" s="31" t="s">
        <v>97</v>
      </c>
      <c r="H65" s="31" t="s">
        <v>97</v>
      </c>
      <c r="I65" s="31" t="s">
        <v>97</v>
      </c>
      <c r="J65" s="31" t="s">
        <v>97</v>
      </c>
    </row>
    <row r="66" spans="1:10" ht="12.75" customHeight="1">
      <c r="A66" s="31" t="s">
        <v>186</v>
      </c>
      <c r="B66" s="31" t="s">
        <v>234</v>
      </c>
      <c r="C66" s="31" t="s">
        <v>235</v>
      </c>
      <c r="D66" s="31" t="s">
        <v>97</v>
      </c>
      <c r="E66" s="31" t="s">
        <v>98</v>
      </c>
      <c r="F66" s="31">
        <v>1</v>
      </c>
      <c r="G66" s="31" t="s">
        <v>97</v>
      </c>
      <c r="H66" s="31" t="s">
        <v>97</v>
      </c>
      <c r="I66" s="31" t="s">
        <v>97</v>
      </c>
      <c r="J66" s="31" t="s">
        <v>97</v>
      </c>
    </row>
    <row r="67" spans="1:10" ht="12.75" customHeight="1">
      <c r="A67" s="31" t="s">
        <v>186</v>
      </c>
      <c r="B67" s="31" t="s">
        <v>236</v>
      </c>
      <c r="C67" s="31" t="s">
        <v>237</v>
      </c>
      <c r="D67" s="31" t="s">
        <v>97</v>
      </c>
      <c r="E67" s="31" t="s">
        <v>98</v>
      </c>
      <c r="F67" s="31">
        <v>1</v>
      </c>
      <c r="G67" s="31" t="s">
        <v>97</v>
      </c>
      <c r="H67" s="31" t="s">
        <v>97</v>
      </c>
      <c r="I67" s="31" t="s">
        <v>97</v>
      </c>
      <c r="J67" s="31" t="s">
        <v>97</v>
      </c>
    </row>
    <row r="68" spans="1:10" ht="12.75" customHeight="1">
      <c r="A68" s="31" t="s">
        <v>186</v>
      </c>
      <c r="B68" s="31" t="s">
        <v>238</v>
      </c>
      <c r="C68" s="31" t="s">
        <v>239</v>
      </c>
      <c r="D68" s="31" t="s">
        <v>97</v>
      </c>
      <c r="E68" s="31" t="s">
        <v>98</v>
      </c>
      <c r="F68" s="31">
        <v>1</v>
      </c>
      <c r="G68" s="31" t="s">
        <v>97</v>
      </c>
      <c r="H68" s="31" t="s">
        <v>97</v>
      </c>
      <c r="I68" s="31" t="s">
        <v>97</v>
      </c>
      <c r="J68" s="31" t="s">
        <v>97</v>
      </c>
    </row>
    <row r="69" spans="1:10" ht="12.75" customHeight="1">
      <c r="A69" s="31" t="s">
        <v>186</v>
      </c>
      <c r="B69" s="31" t="s">
        <v>240</v>
      </c>
      <c r="C69" s="31" t="s">
        <v>241</v>
      </c>
      <c r="D69" s="31" t="s">
        <v>97</v>
      </c>
      <c r="E69" s="31" t="s">
        <v>98</v>
      </c>
      <c r="F69" s="31">
        <v>1</v>
      </c>
      <c r="G69" s="31" t="s">
        <v>97</v>
      </c>
      <c r="H69" s="31" t="s">
        <v>97</v>
      </c>
      <c r="I69" s="31" t="s">
        <v>97</v>
      </c>
      <c r="J69" s="31" t="s">
        <v>97</v>
      </c>
    </row>
    <row r="70" spans="1:10" ht="12.75" customHeight="1">
      <c r="A70" s="31" t="s">
        <v>186</v>
      </c>
      <c r="B70" s="31" t="s">
        <v>242</v>
      </c>
      <c r="C70" s="31" t="s">
        <v>243</v>
      </c>
      <c r="D70" s="31" t="s">
        <v>97</v>
      </c>
      <c r="E70" s="31" t="s">
        <v>98</v>
      </c>
      <c r="F70" s="31">
        <v>1</v>
      </c>
      <c r="G70" s="31" t="s">
        <v>97</v>
      </c>
      <c r="H70" s="31" t="s">
        <v>97</v>
      </c>
      <c r="I70" s="31" t="s">
        <v>97</v>
      </c>
      <c r="J70" s="31" t="s">
        <v>97</v>
      </c>
    </row>
    <row r="71" spans="1:10" ht="12.75" customHeight="1">
      <c r="A71" s="31" t="s">
        <v>186</v>
      </c>
      <c r="B71" s="31" t="s">
        <v>244</v>
      </c>
      <c r="C71" s="31" t="s">
        <v>245</v>
      </c>
      <c r="D71" s="31" t="s">
        <v>97</v>
      </c>
      <c r="E71" s="31" t="s">
        <v>98</v>
      </c>
      <c r="F71" s="31">
        <v>1</v>
      </c>
      <c r="G71" s="31" t="s">
        <v>97</v>
      </c>
      <c r="H71" s="31" t="s">
        <v>97</v>
      </c>
      <c r="I71" s="31" t="s">
        <v>97</v>
      </c>
      <c r="J71" s="31" t="s">
        <v>97</v>
      </c>
    </row>
    <row r="72" spans="1:10" ht="12.75" customHeight="1">
      <c r="A72" s="31" t="s">
        <v>186</v>
      </c>
      <c r="B72" s="31" t="s">
        <v>246</v>
      </c>
      <c r="C72" s="31" t="s">
        <v>247</v>
      </c>
      <c r="D72" s="31" t="s">
        <v>97</v>
      </c>
      <c r="E72" s="31" t="s">
        <v>98</v>
      </c>
      <c r="F72" s="31">
        <v>1</v>
      </c>
      <c r="G72" s="31" t="s">
        <v>97</v>
      </c>
      <c r="H72" s="31" t="s">
        <v>97</v>
      </c>
      <c r="I72" s="31" t="s">
        <v>97</v>
      </c>
      <c r="J72" s="31" t="s">
        <v>97</v>
      </c>
    </row>
    <row r="73" spans="1:10" ht="12.75" customHeight="1">
      <c r="A73" s="31" t="s">
        <v>186</v>
      </c>
      <c r="B73" s="31" t="s">
        <v>248</v>
      </c>
      <c r="C73" s="31" t="s">
        <v>249</v>
      </c>
      <c r="D73" s="31" t="s">
        <v>97</v>
      </c>
      <c r="E73" s="31" t="s">
        <v>98</v>
      </c>
      <c r="F73" s="31">
        <v>1</v>
      </c>
      <c r="G73" s="31" t="s">
        <v>97</v>
      </c>
      <c r="H73" s="31" t="s">
        <v>97</v>
      </c>
      <c r="I73" s="31" t="s">
        <v>97</v>
      </c>
      <c r="J73" s="31" t="s">
        <v>97</v>
      </c>
    </row>
    <row r="74" spans="1:10" ht="12.75" customHeight="1">
      <c r="A74" s="34" t="s">
        <v>186</v>
      </c>
      <c r="B74" s="34" t="s">
        <v>250</v>
      </c>
      <c r="C74" s="34" t="s">
        <v>251</v>
      </c>
      <c r="D74" s="34" t="s">
        <v>97</v>
      </c>
      <c r="E74" s="34" t="s">
        <v>98</v>
      </c>
      <c r="F74" s="34">
        <v>1</v>
      </c>
      <c r="G74" s="34" t="s">
        <v>97</v>
      </c>
      <c r="H74" s="34" t="s">
        <v>97</v>
      </c>
      <c r="I74" s="34" t="s">
        <v>97</v>
      </c>
      <c r="J74" s="34" t="s">
        <v>97</v>
      </c>
    </row>
    <row r="75" spans="1:10" ht="12.75" customHeight="1">
      <c r="A75" s="45"/>
      <c r="B75" s="71">
        <f>COUNTA(B42:B74)</f>
        <v>33</v>
      </c>
      <c r="C75" s="45"/>
      <c r="D75" s="71">
        <f>COUNTIF(D42:D74,"Yes")</f>
        <v>33</v>
      </c>
      <c r="E75" s="45"/>
      <c r="F75" s="45"/>
      <c r="G75" s="45"/>
      <c r="H75" s="45"/>
      <c r="I75" s="45"/>
      <c r="J75" s="45"/>
    </row>
    <row r="76" spans="1:10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</row>
    <row r="77" spans="1:4" ht="12.75" customHeight="1">
      <c r="A77" s="19" t="s">
        <v>108</v>
      </c>
      <c r="B77" s="19">
        <f>B12+B19+B24+B27+B36+B40+B75</f>
        <v>60</v>
      </c>
      <c r="D77" s="19">
        <f>D12+D19+D24+D27+D36+D40+D75</f>
        <v>60</v>
      </c>
    </row>
  </sheetData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Maine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pane ySplit="1" topLeftCell="BM5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5" width="9.28125" style="0" customWidth="1"/>
    <col min="6" max="6" width="9.28125" style="6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3" t="s">
        <v>50</v>
      </c>
      <c r="G1" s="24" t="s">
        <v>51</v>
      </c>
      <c r="H1" s="24" t="s">
        <v>70</v>
      </c>
      <c r="I1" s="24" t="s">
        <v>69</v>
      </c>
    </row>
    <row r="2" spans="1:10" ht="12.75" customHeight="1">
      <c r="A2" s="31" t="s">
        <v>127</v>
      </c>
      <c r="B2" s="31" t="s">
        <v>128</v>
      </c>
      <c r="C2" s="31" t="s">
        <v>129</v>
      </c>
      <c r="D2" s="31">
        <v>98</v>
      </c>
      <c r="E2" s="31" t="s">
        <v>121</v>
      </c>
      <c r="F2" s="31">
        <v>1</v>
      </c>
      <c r="G2" s="31" t="s">
        <v>252</v>
      </c>
      <c r="H2" s="31">
        <v>0</v>
      </c>
      <c r="I2" s="31" t="s">
        <v>252</v>
      </c>
      <c r="J2" s="29"/>
    </row>
    <row r="3" spans="1:10" ht="12.75" customHeight="1">
      <c r="A3" s="31" t="s">
        <v>127</v>
      </c>
      <c r="B3" s="31" t="s">
        <v>130</v>
      </c>
      <c r="C3" s="31" t="s">
        <v>131</v>
      </c>
      <c r="D3" s="31">
        <v>98</v>
      </c>
      <c r="E3" s="31" t="s">
        <v>121</v>
      </c>
      <c r="F3" s="31">
        <v>3</v>
      </c>
      <c r="G3" s="31" t="s">
        <v>252</v>
      </c>
      <c r="H3" s="31">
        <v>0</v>
      </c>
      <c r="I3" s="31" t="s">
        <v>252</v>
      </c>
      <c r="J3" s="29"/>
    </row>
    <row r="4" spans="1:10" ht="12.75" customHeight="1">
      <c r="A4" s="31" t="s">
        <v>127</v>
      </c>
      <c r="B4" s="31" t="s">
        <v>132</v>
      </c>
      <c r="C4" s="31" t="s">
        <v>133</v>
      </c>
      <c r="D4" s="31">
        <v>98</v>
      </c>
      <c r="E4" s="31" t="s">
        <v>121</v>
      </c>
      <c r="F4" s="31">
        <v>1</v>
      </c>
      <c r="G4" s="31" t="s">
        <v>252</v>
      </c>
      <c r="H4" s="31">
        <v>0</v>
      </c>
      <c r="I4" s="31" t="s">
        <v>252</v>
      </c>
      <c r="J4" s="29"/>
    </row>
    <row r="5" spans="1:10" ht="12.75" customHeight="1">
      <c r="A5" s="31" t="s">
        <v>127</v>
      </c>
      <c r="B5" s="31" t="s">
        <v>134</v>
      </c>
      <c r="C5" s="31" t="s">
        <v>135</v>
      </c>
      <c r="D5" s="31">
        <v>98</v>
      </c>
      <c r="E5" s="31" t="s">
        <v>121</v>
      </c>
      <c r="F5" s="31">
        <v>1</v>
      </c>
      <c r="G5" s="31" t="s">
        <v>252</v>
      </c>
      <c r="H5" s="31">
        <v>0</v>
      </c>
      <c r="I5" s="31" t="s">
        <v>252</v>
      </c>
      <c r="J5" s="29"/>
    </row>
    <row r="6" spans="1:10" ht="12.75" customHeight="1">
      <c r="A6" s="31" t="s">
        <v>127</v>
      </c>
      <c r="B6" s="31" t="s">
        <v>136</v>
      </c>
      <c r="C6" s="31" t="s">
        <v>137</v>
      </c>
      <c r="D6" s="31">
        <v>98</v>
      </c>
      <c r="E6" s="31" t="s">
        <v>121</v>
      </c>
      <c r="F6" s="31">
        <v>1</v>
      </c>
      <c r="G6" s="31" t="s">
        <v>252</v>
      </c>
      <c r="H6" s="31">
        <v>0</v>
      </c>
      <c r="I6" s="31" t="s">
        <v>252</v>
      </c>
      <c r="J6" s="29"/>
    </row>
    <row r="7" spans="1:10" ht="12.75" customHeight="1">
      <c r="A7" s="31" t="s">
        <v>127</v>
      </c>
      <c r="B7" s="31" t="s">
        <v>138</v>
      </c>
      <c r="C7" s="31" t="s">
        <v>139</v>
      </c>
      <c r="D7" s="31">
        <v>98</v>
      </c>
      <c r="E7" s="31" t="s">
        <v>121</v>
      </c>
      <c r="F7" s="31">
        <v>1</v>
      </c>
      <c r="G7" s="31" t="s">
        <v>252</v>
      </c>
      <c r="H7" s="31">
        <v>0</v>
      </c>
      <c r="I7" s="31" t="s">
        <v>252</v>
      </c>
      <c r="J7" s="29"/>
    </row>
    <row r="8" spans="1:10" ht="12.75" customHeight="1">
      <c r="A8" s="31" t="s">
        <v>127</v>
      </c>
      <c r="B8" s="31" t="s">
        <v>140</v>
      </c>
      <c r="C8" s="31" t="s">
        <v>141</v>
      </c>
      <c r="D8" s="31">
        <v>98</v>
      </c>
      <c r="E8" s="31" t="s">
        <v>121</v>
      </c>
      <c r="F8" s="31">
        <v>1</v>
      </c>
      <c r="G8" s="31" t="s">
        <v>252</v>
      </c>
      <c r="H8" s="31">
        <v>0</v>
      </c>
      <c r="I8" s="31" t="s">
        <v>252</v>
      </c>
      <c r="J8" s="29"/>
    </row>
    <row r="9" spans="1:10" ht="12.75" customHeight="1">
      <c r="A9" s="31" t="s">
        <v>127</v>
      </c>
      <c r="B9" s="45" t="s">
        <v>142</v>
      </c>
      <c r="C9" s="45" t="s">
        <v>143</v>
      </c>
      <c r="D9" s="31">
        <v>98</v>
      </c>
      <c r="E9" s="31" t="s">
        <v>121</v>
      </c>
      <c r="F9" s="31">
        <v>2</v>
      </c>
      <c r="G9" s="31" t="s">
        <v>252</v>
      </c>
      <c r="H9" s="31">
        <v>0</v>
      </c>
      <c r="I9" s="31" t="s">
        <v>252</v>
      </c>
      <c r="J9" s="29"/>
    </row>
    <row r="10" spans="1:10" ht="12.75" customHeight="1">
      <c r="A10" s="34" t="s">
        <v>127</v>
      </c>
      <c r="B10" s="34" t="s">
        <v>144</v>
      </c>
      <c r="C10" s="34" t="s">
        <v>145</v>
      </c>
      <c r="D10" s="34">
        <v>98</v>
      </c>
      <c r="E10" s="34" t="s">
        <v>121</v>
      </c>
      <c r="F10" s="34">
        <v>1</v>
      </c>
      <c r="G10" s="34" t="s">
        <v>252</v>
      </c>
      <c r="H10" s="34">
        <v>0</v>
      </c>
      <c r="I10" s="34" t="s">
        <v>252</v>
      </c>
      <c r="J10" s="29"/>
    </row>
    <row r="11" spans="1:10" ht="12.75" customHeight="1">
      <c r="A11" s="31"/>
      <c r="B11" s="32">
        <f>COUNTA(B2:B10)</f>
        <v>9</v>
      </c>
      <c r="C11" s="32"/>
      <c r="D11" s="32"/>
      <c r="E11" s="32"/>
      <c r="F11" s="71">
        <f>COUNTIF(F2:F10,"&gt;0")</f>
        <v>9</v>
      </c>
      <c r="G11" s="32"/>
      <c r="H11" s="31"/>
      <c r="I11" s="31"/>
      <c r="J11" s="31"/>
    </row>
    <row r="12" spans="1:10" ht="12.75" customHeight="1">
      <c r="A12" s="31"/>
      <c r="B12" s="31"/>
      <c r="C12" s="31"/>
      <c r="D12" s="31"/>
      <c r="E12" s="31"/>
      <c r="F12" s="45"/>
      <c r="G12" s="31"/>
      <c r="H12" s="31"/>
      <c r="I12" s="31"/>
      <c r="J12" s="31"/>
    </row>
    <row r="13" spans="1:10" ht="12.75" customHeight="1">
      <c r="A13" s="31" t="s">
        <v>146</v>
      </c>
      <c r="B13" s="31" t="s">
        <v>147</v>
      </c>
      <c r="C13" s="31" t="s">
        <v>148</v>
      </c>
      <c r="D13" s="31">
        <v>98</v>
      </c>
      <c r="E13" s="31" t="s">
        <v>121</v>
      </c>
      <c r="F13" s="31">
        <v>1</v>
      </c>
      <c r="G13" s="31" t="s">
        <v>252</v>
      </c>
      <c r="H13" s="31">
        <v>0</v>
      </c>
      <c r="I13" s="31" t="s">
        <v>252</v>
      </c>
      <c r="J13" s="29"/>
    </row>
    <row r="14" spans="1:10" ht="12.75" customHeight="1">
      <c r="A14" s="31" t="s">
        <v>146</v>
      </c>
      <c r="B14" s="31" t="s">
        <v>149</v>
      </c>
      <c r="C14" s="31" t="s">
        <v>150</v>
      </c>
      <c r="D14" s="31">
        <v>98</v>
      </c>
      <c r="E14" s="31" t="s">
        <v>121</v>
      </c>
      <c r="F14" s="31">
        <v>1</v>
      </c>
      <c r="G14" s="31" t="s">
        <v>252</v>
      </c>
      <c r="H14" s="31">
        <v>0</v>
      </c>
      <c r="I14" s="31" t="s">
        <v>252</v>
      </c>
      <c r="J14" s="29"/>
    </row>
    <row r="15" spans="1:10" ht="12.75" customHeight="1">
      <c r="A15" s="31" t="s">
        <v>146</v>
      </c>
      <c r="B15" s="31" t="s">
        <v>151</v>
      </c>
      <c r="C15" s="31" t="s">
        <v>152</v>
      </c>
      <c r="D15" s="31">
        <v>98</v>
      </c>
      <c r="E15" s="31" t="s">
        <v>121</v>
      </c>
      <c r="F15" s="31">
        <v>1</v>
      </c>
      <c r="G15" s="31" t="s">
        <v>252</v>
      </c>
      <c r="H15" s="31">
        <v>0</v>
      </c>
      <c r="I15" s="31" t="s">
        <v>252</v>
      </c>
      <c r="J15" s="29"/>
    </row>
    <row r="16" spans="1:10" ht="12.75" customHeight="1">
      <c r="A16" s="31" t="s">
        <v>146</v>
      </c>
      <c r="B16" s="31" t="s">
        <v>153</v>
      </c>
      <c r="C16" s="31" t="s">
        <v>154</v>
      </c>
      <c r="D16" s="31">
        <v>98</v>
      </c>
      <c r="E16" s="31" t="s">
        <v>121</v>
      </c>
      <c r="F16" s="31">
        <v>1</v>
      </c>
      <c r="G16" s="31" t="s">
        <v>252</v>
      </c>
      <c r="H16" s="31">
        <v>0</v>
      </c>
      <c r="I16" s="31" t="s">
        <v>252</v>
      </c>
      <c r="J16" s="29"/>
    </row>
    <row r="17" spans="1:10" ht="12.75" customHeight="1">
      <c r="A17" s="34" t="s">
        <v>146</v>
      </c>
      <c r="B17" s="34" t="s">
        <v>155</v>
      </c>
      <c r="C17" s="34" t="s">
        <v>156</v>
      </c>
      <c r="D17" s="34">
        <v>98</v>
      </c>
      <c r="E17" s="34" t="s">
        <v>121</v>
      </c>
      <c r="F17" s="34">
        <v>1</v>
      </c>
      <c r="G17" s="34" t="s">
        <v>252</v>
      </c>
      <c r="H17" s="34">
        <v>0</v>
      </c>
      <c r="I17" s="34" t="s">
        <v>252</v>
      </c>
      <c r="J17" s="29"/>
    </row>
    <row r="18" spans="1:10" ht="12.75" customHeight="1">
      <c r="A18" s="31"/>
      <c r="B18" s="32">
        <f>COUNTA(B13:B17)</f>
        <v>5</v>
      </c>
      <c r="C18" s="32"/>
      <c r="D18" s="32"/>
      <c r="E18" s="32"/>
      <c r="F18" s="71">
        <f>COUNTIF(F13:F17,"&gt;0")</f>
        <v>5</v>
      </c>
      <c r="G18" s="32"/>
      <c r="H18" s="31"/>
      <c r="I18" s="31"/>
      <c r="J18" s="31"/>
    </row>
    <row r="19" spans="1:10" ht="12.75" customHeight="1">
      <c r="A19" s="31"/>
      <c r="B19" s="31"/>
      <c r="C19" s="31"/>
      <c r="D19" s="31"/>
      <c r="E19" s="31"/>
      <c r="F19" s="45"/>
      <c r="G19" s="31"/>
      <c r="H19" s="31"/>
      <c r="I19" s="31"/>
      <c r="J19" s="31"/>
    </row>
    <row r="20" spans="1:10" ht="12.75" customHeight="1">
      <c r="A20" s="31" t="s">
        <v>157</v>
      </c>
      <c r="B20" s="31" t="s">
        <v>158</v>
      </c>
      <c r="C20" s="31" t="s">
        <v>159</v>
      </c>
      <c r="D20" s="31">
        <v>98</v>
      </c>
      <c r="E20" s="31" t="s">
        <v>121</v>
      </c>
      <c r="F20" s="31">
        <v>1</v>
      </c>
      <c r="G20" s="31" t="s">
        <v>252</v>
      </c>
      <c r="H20" s="31">
        <v>0</v>
      </c>
      <c r="I20" s="31" t="s">
        <v>252</v>
      </c>
      <c r="J20" s="29"/>
    </row>
    <row r="21" spans="1:10" ht="12.75" customHeight="1">
      <c r="A21" s="31" t="s">
        <v>157</v>
      </c>
      <c r="B21" s="31" t="s">
        <v>160</v>
      </c>
      <c r="C21" s="31" t="s">
        <v>161</v>
      </c>
      <c r="D21" s="31">
        <v>98</v>
      </c>
      <c r="E21" s="31" t="s">
        <v>121</v>
      </c>
      <c r="F21" s="31">
        <v>1</v>
      </c>
      <c r="G21" s="31" t="s">
        <v>252</v>
      </c>
      <c r="H21" s="31">
        <v>0</v>
      </c>
      <c r="I21" s="31" t="s">
        <v>252</v>
      </c>
      <c r="J21" s="29"/>
    </row>
    <row r="22" spans="1:10" ht="12.75" customHeight="1">
      <c r="A22" s="34" t="s">
        <v>157</v>
      </c>
      <c r="B22" s="34" t="s">
        <v>162</v>
      </c>
      <c r="C22" s="34" t="s">
        <v>163</v>
      </c>
      <c r="D22" s="34">
        <v>98</v>
      </c>
      <c r="E22" s="34" t="s">
        <v>121</v>
      </c>
      <c r="F22" s="34">
        <v>1</v>
      </c>
      <c r="G22" s="34" t="s">
        <v>252</v>
      </c>
      <c r="H22" s="34">
        <v>0</v>
      </c>
      <c r="I22" s="34" t="s">
        <v>252</v>
      </c>
      <c r="J22" s="29"/>
    </row>
    <row r="23" spans="1:10" ht="12.75" customHeight="1">
      <c r="A23" s="31"/>
      <c r="B23" s="32">
        <f>COUNTA(B20:B22)</f>
        <v>3</v>
      </c>
      <c r="C23" s="32"/>
      <c r="D23" s="32"/>
      <c r="E23" s="32"/>
      <c r="F23" s="71">
        <f>COUNTIF(F19:F22,"&gt;0")</f>
        <v>3</v>
      </c>
      <c r="G23" s="32"/>
      <c r="H23" s="31"/>
      <c r="I23" s="31"/>
      <c r="J23" s="31"/>
    </row>
    <row r="24" spans="1:10" ht="12.75" customHeight="1">
      <c r="A24" s="31"/>
      <c r="B24" s="31"/>
      <c r="C24" s="31"/>
      <c r="D24" s="31"/>
      <c r="E24" s="31"/>
      <c r="F24" s="45"/>
      <c r="G24" s="31"/>
      <c r="H24" s="31"/>
      <c r="I24" s="31"/>
      <c r="J24" s="31"/>
    </row>
    <row r="25" spans="1:10" ht="12.75" customHeight="1">
      <c r="A25" s="34" t="s">
        <v>124</v>
      </c>
      <c r="B25" s="34" t="s">
        <v>164</v>
      </c>
      <c r="C25" s="34" t="s">
        <v>165</v>
      </c>
      <c r="D25" s="34">
        <v>98</v>
      </c>
      <c r="E25" s="34" t="s">
        <v>121</v>
      </c>
      <c r="F25" s="34">
        <v>2</v>
      </c>
      <c r="G25" s="34" t="s">
        <v>125</v>
      </c>
      <c r="H25" s="34">
        <v>0</v>
      </c>
      <c r="I25" s="34" t="s">
        <v>125</v>
      </c>
      <c r="J25" s="29"/>
    </row>
    <row r="26" spans="1:10" ht="12.75" customHeight="1">
      <c r="A26" s="31"/>
      <c r="B26" s="32">
        <f>COUNTA(B25:B25)</f>
        <v>1</v>
      </c>
      <c r="C26" s="32"/>
      <c r="D26" s="32"/>
      <c r="E26" s="32"/>
      <c r="F26" s="71">
        <f>COUNTIF(F25:F25,"&gt;0")</f>
        <v>1</v>
      </c>
      <c r="G26" s="32"/>
      <c r="H26" s="31"/>
      <c r="I26" s="31"/>
      <c r="J26" s="42"/>
    </row>
    <row r="27" spans="1:10" ht="12.75" customHeight="1">
      <c r="A27" s="31"/>
      <c r="B27" s="32"/>
      <c r="C27" s="31"/>
      <c r="D27" s="31"/>
      <c r="E27" s="31"/>
      <c r="F27" s="45"/>
      <c r="G27" s="31"/>
      <c r="H27" s="31"/>
      <c r="I27" s="31"/>
      <c r="J27" s="42"/>
    </row>
    <row r="28" spans="1:10" ht="12.75">
      <c r="A28" s="31" t="s">
        <v>166</v>
      </c>
      <c r="B28" s="31" t="s">
        <v>167</v>
      </c>
      <c r="C28" s="31" t="s">
        <v>168</v>
      </c>
      <c r="D28" s="31">
        <v>98</v>
      </c>
      <c r="E28" s="31" t="s">
        <v>121</v>
      </c>
      <c r="F28" s="31">
        <v>1</v>
      </c>
      <c r="G28" s="31" t="s">
        <v>125</v>
      </c>
      <c r="H28" s="31">
        <v>0</v>
      </c>
      <c r="I28" s="31" t="s">
        <v>125</v>
      </c>
      <c r="J28" s="29"/>
    </row>
    <row r="29" spans="1:10" ht="12.75">
      <c r="A29" s="31" t="s">
        <v>166</v>
      </c>
      <c r="B29" s="31" t="s">
        <v>169</v>
      </c>
      <c r="C29" s="31" t="s">
        <v>170</v>
      </c>
      <c r="D29" s="31">
        <v>98</v>
      </c>
      <c r="E29" s="31" t="s">
        <v>121</v>
      </c>
      <c r="F29" s="31">
        <v>1</v>
      </c>
      <c r="G29" s="31" t="s">
        <v>125</v>
      </c>
      <c r="H29" s="31">
        <v>0</v>
      </c>
      <c r="I29" s="31" t="s">
        <v>125</v>
      </c>
      <c r="J29" s="29"/>
    </row>
    <row r="30" spans="1:10" ht="12.75">
      <c r="A30" s="31" t="s">
        <v>166</v>
      </c>
      <c r="B30" s="31" t="s">
        <v>171</v>
      </c>
      <c r="C30" s="31" t="s">
        <v>172</v>
      </c>
      <c r="D30" s="31">
        <v>98</v>
      </c>
      <c r="E30" s="31" t="s">
        <v>121</v>
      </c>
      <c r="F30" s="31">
        <v>1</v>
      </c>
      <c r="G30" s="31" t="s">
        <v>252</v>
      </c>
      <c r="H30" s="31">
        <v>0</v>
      </c>
      <c r="I30" s="31" t="s">
        <v>252</v>
      </c>
      <c r="J30" s="29"/>
    </row>
    <row r="31" spans="1:10" ht="12.75">
      <c r="A31" s="31" t="s">
        <v>166</v>
      </c>
      <c r="B31" s="31" t="s">
        <v>173</v>
      </c>
      <c r="C31" s="31" t="s">
        <v>174</v>
      </c>
      <c r="D31" s="31">
        <v>98</v>
      </c>
      <c r="E31" s="31" t="s">
        <v>121</v>
      </c>
      <c r="F31" s="31">
        <v>1</v>
      </c>
      <c r="G31" s="31" t="s">
        <v>252</v>
      </c>
      <c r="H31" s="31">
        <v>0</v>
      </c>
      <c r="I31" s="31" t="s">
        <v>252</v>
      </c>
      <c r="J31" s="29"/>
    </row>
    <row r="32" spans="1:10" ht="12.75">
      <c r="A32" s="31" t="s">
        <v>166</v>
      </c>
      <c r="B32" s="31" t="s">
        <v>175</v>
      </c>
      <c r="C32" s="31" t="s">
        <v>176</v>
      </c>
      <c r="D32" s="31">
        <v>98</v>
      </c>
      <c r="E32" s="31" t="s">
        <v>121</v>
      </c>
      <c r="F32" s="31">
        <v>1</v>
      </c>
      <c r="G32" s="31" t="s">
        <v>252</v>
      </c>
      <c r="H32" s="31">
        <v>0</v>
      </c>
      <c r="I32" s="31" t="s">
        <v>252</v>
      </c>
      <c r="J32" s="29"/>
    </row>
    <row r="33" spans="1:10" ht="12.75">
      <c r="A33" s="31" t="s">
        <v>166</v>
      </c>
      <c r="B33" s="31" t="s">
        <v>177</v>
      </c>
      <c r="C33" s="31" t="s">
        <v>178</v>
      </c>
      <c r="D33" s="31">
        <v>98</v>
      </c>
      <c r="E33" s="31" t="s">
        <v>121</v>
      </c>
      <c r="F33" s="31">
        <v>1</v>
      </c>
      <c r="G33" s="31" t="s">
        <v>252</v>
      </c>
      <c r="H33" s="31">
        <v>0</v>
      </c>
      <c r="I33" s="31" t="s">
        <v>252</v>
      </c>
      <c r="J33" s="29"/>
    </row>
    <row r="34" spans="1:10" ht="12.75">
      <c r="A34" s="34" t="s">
        <v>166</v>
      </c>
      <c r="B34" s="34" t="s">
        <v>179</v>
      </c>
      <c r="C34" s="34" t="s">
        <v>180</v>
      </c>
      <c r="D34" s="34">
        <v>98</v>
      </c>
      <c r="E34" s="34" t="s">
        <v>121</v>
      </c>
      <c r="F34" s="34">
        <v>1</v>
      </c>
      <c r="G34" s="34" t="s">
        <v>252</v>
      </c>
      <c r="H34" s="34">
        <v>0</v>
      </c>
      <c r="I34" s="34" t="s">
        <v>252</v>
      </c>
      <c r="J34" s="29"/>
    </row>
    <row r="35" spans="1:10" ht="12.75" customHeight="1">
      <c r="A35" s="31"/>
      <c r="B35" s="32">
        <f>COUNTA(B28:B34)</f>
        <v>7</v>
      </c>
      <c r="C35" s="31"/>
      <c r="D35" s="31"/>
      <c r="E35" s="31"/>
      <c r="F35" s="71">
        <f>COUNTIF(F28:F34,"&gt;0")</f>
        <v>7</v>
      </c>
      <c r="G35" s="32"/>
      <c r="H35" s="31"/>
      <c r="I35" s="31"/>
      <c r="J35" s="31"/>
    </row>
    <row r="36" spans="1:10" ht="12.75" customHeight="1">
      <c r="A36" s="31"/>
      <c r="B36" s="32"/>
      <c r="C36" s="31"/>
      <c r="D36" s="31"/>
      <c r="E36" s="31"/>
      <c r="F36" s="45"/>
      <c r="G36" s="31"/>
      <c r="H36" s="31"/>
      <c r="I36" s="31"/>
      <c r="J36" s="42"/>
    </row>
    <row r="37" spans="1:10" ht="12.75" customHeight="1">
      <c r="A37" s="31" t="s">
        <v>181</v>
      </c>
      <c r="B37" s="31" t="s">
        <v>182</v>
      </c>
      <c r="C37" s="31" t="s">
        <v>183</v>
      </c>
      <c r="D37" s="31">
        <v>98</v>
      </c>
      <c r="E37" s="31" t="s">
        <v>121</v>
      </c>
      <c r="F37" s="31">
        <v>2</v>
      </c>
      <c r="G37" s="31" t="s">
        <v>252</v>
      </c>
      <c r="H37" s="31">
        <v>0</v>
      </c>
      <c r="I37" s="31" t="s">
        <v>252</v>
      </c>
      <c r="J37" s="42"/>
    </row>
    <row r="38" spans="1:10" ht="12.75">
      <c r="A38" s="34" t="s">
        <v>181</v>
      </c>
      <c r="B38" s="34" t="s">
        <v>184</v>
      </c>
      <c r="C38" s="34" t="s">
        <v>185</v>
      </c>
      <c r="D38" s="34">
        <v>98</v>
      </c>
      <c r="E38" s="34" t="s">
        <v>121</v>
      </c>
      <c r="F38" s="34">
        <v>1</v>
      </c>
      <c r="G38" s="34" t="s">
        <v>252</v>
      </c>
      <c r="H38" s="34">
        <v>0</v>
      </c>
      <c r="I38" s="34" t="s">
        <v>252</v>
      </c>
      <c r="J38" s="29"/>
    </row>
    <row r="39" spans="1:10" ht="12.75" customHeight="1">
      <c r="A39" s="31"/>
      <c r="B39" s="32">
        <f>COUNTA(B37:B38)</f>
        <v>2</v>
      </c>
      <c r="C39" s="32"/>
      <c r="D39" s="32"/>
      <c r="E39" s="32"/>
      <c r="F39" s="71">
        <f>COUNTIF(F37:F38,"&gt;0")</f>
        <v>2</v>
      </c>
      <c r="G39" s="32"/>
      <c r="H39" s="31"/>
      <c r="I39" s="32"/>
      <c r="J39" s="31"/>
    </row>
    <row r="40" spans="1:10" ht="12.75" customHeight="1">
      <c r="A40" s="31"/>
      <c r="B40" s="32"/>
      <c r="C40" s="32"/>
      <c r="D40" s="32"/>
      <c r="E40" s="32"/>
      <c r="F40" s="71"/>
      <c r="G40" s="32"/>
      <c r="H40" s="31"/>
      <c r="I40" s="32"/>
      <c r="J40" s="31"/>
    </row>
    <row r="41" spans="1:9" ht="12.75">
      <c r="A41" s="31" t="s">
        <v>186</v>
      </c>
      <c r="B41" s="31" t="s">
        <v>187</v>
      </c>
      <c r="C41" s="31" t="s">
        <v>188</v>
      </c>
      <c r="D41" s="31">
        <v>98</v>
      </c>
      <c r="E41" s="31" t="s">
        <v>121</v>
      </c>
      <c r="F41" s="31">
        <v>1</v>
      </c>
      <c r="G41" s="31" t="s">
        <v>252</v>
      </c>
      <c r="H41" s="31">
        <v>0</v>
      </c>
      <c r="I41" s="31" t="s">
        <v>252</v>
      </c>
    </row>
    <row r="42" spans="1:9" ht="12.75">
      <c r="A42" s="31" t="s">
        <v>186</v>
      </c>
      <c r="B42" s="31" t="s">
        <v>189</v>
      </c>
      <c r="C42" s="31" t="s">
        <v>190</v>
      </c>
      <c r="D42" s="31">
        <v>98</v>
      </c>
      <c r="E42" s="31" t="s">
        <v>121</v>
      </c>
      <c r="F42" s="31">
        <v>1</v>
      </c>
      <c r="G42" s="31" t="s">
        <v>252</v>
      </c>
      <c r="H42" s="31">
        <v>0</v>
      </c>
      <c r="I42" s="31" t="s">
        <v>252</v>
      </c>
    </row>
    <row r="43" spans="1:9" ht="12.75">
      <c r="A43" s="31" t="s">
        <v>186</v>
      </c>
      <c r="B43" s="31" t="s">
        <v>191</v>
      </c>
      <c r="C43" s="31" t="s">
        <v>192</v>
      </c>
      <c r="D43" s="31">
        <v>98</v>
      </c>
      <c r="E43" s="31" t="s">
        <v>121</v>
      </c>
      <c r="F43" s="31">
        <v>1</v>
      </c>
      <c r="G43" s="31" t="s">
        <v>252</v>
      </c>
      <c r="H43" s="31">
        <v>0</v>
      </c>
      <c r="I43" s="31" t="s">
        <v>252</v>
      </c>
    </row>
    <row r="44" spans="1:9" ht="12.75">
      <c r="A44" s="31" t="s">
        <v>186</v>
      </c>
      <c r="B44" s="31" t="s">
        <v>193</v>
      </c>
      <c r="C44" s="31" t="s">
        <v>194</v>
      </c>
      <c r="D44" s="31">
        <v>98</v>
      </c>
      <c r="E44" s="31" t="s">
        <v>121</v>
      </c>
      <c r="F44" s="31">
        <v>1</v>
      </c>
      <c r="G44" s="31" t="s">
        <v>252</v>
      </c>
      <c r="H44" s="31">
        <v>0</v>
      </c>
      <c r="I44" s="31" t="s">
        <v>252</v>
      </c>
    </row>
    <row r="45" spans="1:9" ht="12.75">
      <c r="A45" s="31" t="s">
        <v>186</v>
      </c>
      <c r="B45" s="31" t="s">
        <v>195</v>
      </c>
      <c r="C45" s="31" t="s">
        <v>196</v>
      </c>
      <c r="D45" s="31">
        <v>98</v>
      </c>
      <c r="E45" s="31" t="s">
        <v>121</v>
      </c>
      <c r="F45" s="31">
        <v>1</v>
      </c>
      <c r="G45" s="31" t="s">
        <v>252</v>
      </c>
      <c r="H45" s="31">
        <v>0</v>
      </c>
      <c r="I45" s="31" t="s">
        <v>252</v>
      </c>
    </row>
    <row r="46" spans="1:9" ht="12.75">
      <c r="A46" s="31" t="s">
        <v>186</v>
      </c>
      <c r="B46" s="31" t="s">
        <v>197</v>
      </c>
      <c r="C46" s="31" t="s">
        <v>198</v>
      </c>
      <c r="D46" s="31">
        <v>98</v>
      </c>
      <c r="E46" s="31" t="s">
        <v>121</v>
      </c>
      <c r="F46" s="31">
        <v>1</v>
      </c>
      <c r="G46" s="31" t="s">
        <v>252</v>
      </c>
      <c r="H46" s="31">
        <v>0</v>
      </c>
      <c r="I46" s="31" t="s">
        <v>252</v>
      </c>
    </row>
    <row r="47" spans="1:9" ht="12.75">
      <c r="A47" s="31" t="s">
        <v>186</v>
      </c>
      <c r="B47" s="31" t="s">
        <v>199</v>
      </c>
      <c r="C47" s="31" t="s">
        <v>200</v>
      </c>
      <c r="D47" s="31">
        <v>98</v>
      </c>
      <c r="E47" s="31" t="s">
        <v>121</v>
      </c>
      <c r="F47" s="31">
        <v>1</v>
      </c>
      <c r="G47" s="31" t="s">
        <v>252</v>
      </c>
      <c r="H47" s="31">
        <v>0</v>
      </c>
      <c r="I47" s="31" t="s">
        <v>252</v>
      </c>
    </row>
    <row r="48" spans="1:9" ht="12.75">
      <c r="A48" s="31" t="s">
        <v>186</v>
      </c>
      <c r="B48" s="31" t="s">
        <v>201</v>
      </c>
      <c r="C48" s="31" t="s">
        <v>202</v>
      </c>
      <c r="D48" s="31">
        <v>98</v>
      </c>
      <c r="E48" s="31" t="s">
        <v>121</v>
      </c>
      <c r="F48" s="31">
        <v>1</v>
      </c>
      <c r="G48" s="31" t="s">
        <v>252</v>
      </c>
      <c r="H48" s="31">
        <v>0</v>
      </c>
      <c r="I48" s="31" t="s">
        <v>252</v>
      </c>
    </row>
    <row r="49" spans="1:9" ht="12.75">
      <c r="A49" s="31" t="s">
        <v>186</v>
      </c>
      <c r="B49" s="31" t="s">
        <v>203</v>
      </c>
      <c r="C49" s="31" t="s">
        <v>204</v>
      </c>
      <c r="D49" s="31">
        <v>98</v>
      </c>
      <c r="E49" s="31" t="s">
        <v>121</v>
      </c>
      <c r="F49" s="31">
        <v>1</v>
      </c>
      <c r="G49" s="31" t="s">
        <v>252</v>
      </c>
      <c r="H49" s="31">
        <v>0</v>
      </c>
      <c r="I49" s="31" t="s">
        <v>252</v>
      </c>
    </row>
    <row r="50" spans="1:9" ht="12.75">
      <c r="A50" s="31" t="s">
        <v>186</v>
      </c>
      <c r="B50" s="31" t="s">
        <v>205</v>
      </c>
      <c r="C50" s="31" t="s">
        <v>206</v>
      </c>
      <c r="D50" s="31">
        <v>98</v>
      </c>
      <c r="E50" s="31" t="s">
        <v>121</v>
      </c>
      <c r="F50" s="31">
        <v>1</v>
      </c>
      <c r="G50" s="31" t="s">
        <v>252</v>
      </c>
      <c r="H50" s="31">
        <v>0</v>
      </c>
      <c r="I50" s="31" t="s">
        <v>252</v>
      </c>
    </row>
    <row r="51" spans="1:9" ht="12.75">
      <c r="A51" s="31" t="s">
        <v>186</v>
      </c>
      <c r="B51" s="31" t="s">
        <v>207</v>
      </c>
      <c r="C51" s="31" t="s">
        <v>208</v>
      </c>
      <c r="D51" s="31">
        <v>98</v>
      </c>
      <c r="E51" s="31" t="s">
        <v>121</v>
      </c>
      <c r="F51" s="31">
        <v>1</v>
      </c>
      <c r="G51" s="31" t="s">
        <v>252</v>
      </c>
      <c r="H51" s="31">
        <v>0</v>
      </c>
      <c r="I51" s="31" t="s">
        <v>252</v>
      </c>
    </row>
    <row r="52" spans="1:9" ht="12.75">
      <c r="A52" s="31" t="s">
        <v>186</v>
      </c>
      <c r="B52" s="31" t="s">
        <v>209</v>
      </c>
      <c r="C52" s="31" t="s">
        <v>210</v>
      </c>
      <c r="D52" s="31">
        <v>98</v>
      </c>
      <c r="E52" s="31" t="s">
        <v>121</v>
      </c>
      <c r="F52" s="31">
        <v>1</v>
      </c>
      <c r="G52" s="31" t="s">
        <v>252</v>
      </c>
      <c r="H52" s="31">
        <v>0</v>
      </c>
      <c r="I52" s="31" t="s">
        <v>252</v>
      </c>
    </row>
    <row r="53" spans="1:9" ht="12.75">
      <c r="A53" s="31" t="s">
        <v>186</v>
      </c>
      <c r="B53" s="31" t="s">
        <v>211</v>
      </c>
      <c r="C53" s="31" t="s">
        <v>212</v>
      </c>
      <c r="D53" s="31">
        <v>98</v>
      </c>
      <c r="E53" s="31" t="s">
        <v>121</v>
      </c>
      <c r="F53" s="31">
        <v>1</v>
      </c>
      <c r="G53" s="31" t="s">
        <v>252</v>
      </c>
      <c r="H53" s="31">
        <v>0</v>
      </c>
      <c r="I53" s="31" t="s">
        <v>252</v>
      </c>
    </row>
    <row r="54" spans="1:9" ht="12.75">
      <c r="A54" s="31" t="s">
        <v>186</v>
      </c>
      <c r="B54" s="31" t="s">
        <v>213</v>
      </c>
      <c r="C54" s="31" t="s">
        <v>214</v>
      </c>
      <c r="D54" s="31">
        <v>98</v>
      </c>
      <c r="E54" s="31" t="s">
        <v>121</v>
      </c>
      <c r="F54" s="31">
        <v>1</v>
      </c>
      <c r="G54" s="31" t="s">
        <v>252</v>
      </c>
      <c r="H54" s="31">
        <v>0</v>
      </c>
      <c r="I54" s="31" t="s">
        <v>252</v>
      </c>
    </row>
    <row r="55" spans="1:9" ht="12.75">
      <c r="A55" s="31" t="s">
        <v>186</v>
      </c>
      <c r="B55" s="31" t="s">
        <v>215</v>
      </c>
      <c r="C55" s="31" t="s">
        <v>216</v>
      </c>
      <c r="D55" s="31">
        <v>98</v>
      </c>
      <c r="E55" s="31" t="s">
        <v>121</v>
      </c>
      <c r="F55" s="31">
        <v>1</v>
      </c>
      <c r="G55" s="31" t="s">
        <v>252</v>
      </c>
      <c r="H55" s="31">
        <v>0</v>
      </c>
      <c r="I55" s="31" t="s">
        <v>252</v>
      </c>
    </row>
    <row r="56" spans="1:9" ht="12.75">
      <c r="A56" s="31" t="s">
        <v>186</v>
      </c>
      <c r="B56" s="31" t="s">
        <v>217</v>
      </c>
      <c r="C56" s="31" t="s">
        <v>218</v>
      </c>
      <c r="D56" s="31">
        <v>98</v>
      </c>
      <c r="E56" s="31" t="s">
        <v>121</v>
      </c>
      <c r="F56" s="31">
        <v>1</v>
      </c>
      <c r="G56" s="31" t="s">
        <v>252</v>
      </c>
      <c r="H56" s="31">
        <v>0</v>
      </c>
      <c r="I56" s="31" t="s">
        <v>252</v>
      </c>
    </row>
    <row r="57" spans="1:9" ht="12.75">
      <c r="A57" s="31" t="s">
        <v>186</v>
      </c>
      <c r="B57" s="31" t="s">
        <v>219</v>
      </c>
      <c r="C57" s="31" t="s">
        <v>220</v>
      </c>
      <c r="D57" s="31">
        <v>98</v>
      </c>
      <c r="E57" s="31" t="s">
        <v>121</v>
      </c>
      <c r="F57" s="31">
        <v>1</v>
      </c>
      <c r="G57" s="31" t="s">
        <v>252</v>
      </c>
      <c r="H57" s="31">
        <v>0</v>
      </c>
      <c r="I57" s="31" t="s">
        <v>252</v>
      </c>
    </row>
    <row r="58" spans="1:9" ht="12.75">
      <c r="A58" s="31" t="s">
        <v>186</v>
      </c>
      <c r="B58" s="31" t="s">
        <v>221</v>
      </c>
      <c r="C58" s="31" t="s">
        <v>222</v>
      </c>
      <c r="D58" s="31">
        <v>98</v>
      </c>
      <c r="E58" s="31" t="s">
        <v>121</v>
      </c>
      <c r="F58" s="31">
        <v>1</v>
      </c>
      <c r="G58" s="31" t="s">
        <v>252</v>
      </c>
      <c r="H58" s="31">
        <v>0</v>
      </c>
      <c r="I58" s="31" t="s">
        <v>252</v>
      </c>
    </row>
    <row r="59" spans="1:9" ht="12.75">
      <c r="A59" s="31" t="s">
        <v>186</v>
      </c>
      <c r="B59" s="31" t="s">
        <v>223</v>
      </c>
      <c r="C59" s="31" t="s">
        <v>224</v>
      </c>
      <c r="D59" s="31">
        <v>98</v>
      </c>
      <c r="E59" s="31" t="s">
        <v>121</v>
      </c>
      <c r="F59" s="31">
        <v>1</v>
      </c>
      <c r="G59" s="31" t="s">
        <v>252</v>
      </c>
      <c r="H59" s="31">
        <v>0</v>
      </c>
      <c r="I59" s="31" t="s">
        <v>252</v>
      </c>
    </row>
    <row r="60" spans="1:9" ht="12.75">
      <c r="A60" s="31" t="s">
        <v>186</v>
      </c>
      <c r="B60" s="31" t="s">
        <v>225</v>
      </c>
      <c r="C60" s="31" t="s">
        <v>226</v>
      </c>
      <c r="D60" s="31">
        <v>98</v>
      </c>
      <c r="E60" s="31" t="s">
        <v>121</v>
      </c>
      <c r="F60" s="31">
        <v>1</v>
      </c>
      <c r="G60" s="31" t="s">
        <v>252</v>
      </c>
      <c r="H60" s="31">
        <v>0</v>
      </c>
      <c r="I60" s="31" t="s">
        <v>252</v>
      </c>
    </row>
    <row r="61" spans="1:9" ht="12.75">
      <c r="A61" s="31" t="s">
        <v>186</v>
      </c>
      <c r="B61" s="31" t="s">
        <v>227</v>
      </c>
      <c r="C61" s="31" t="s">
        <v>228</v>
      </c>
      <c r="D61" s="31">
        <v>98</v>
      </c>
      <c r="E61" s="31" t="s">
        <v>121</v>
      </c>
      <c r="F61" s="31">
        <v>1</v>
      </c>
      <c r="G61" s="31" t="s">
        <v>252</v>
      </c>
      <c r="H61" s="31">
        <v>0</v>
      </c>
      <c r="I61" s="31" t="s">
        <v>252</v>
      </c>
    </row>
    <row r="62" spans="1:9" ht="12.75">
      <c r="A62" s="31" t="s">
        <v>186</v>
      </c>
      <c r="B62" s="31" t="s">
        <v>229</v>
      </c>
      <c r="C62" s="31" t="s">
        <v>230</v>
      </c>
      <c r="D62" s="31">
        <v>98</v>
      </c>
      <c r="E62" s="31" t="s">
        <v>121</v>
      </c>
      <c r="F62" s="31">
        <v>1</v>
      </c>
      <c r="G62" s="31" t="s">
        <v>252</v>
      </c>
      <c r="H62" s="31">
        <v>0</v>
      </c>
      <c r="I62" s="31" t="s">
        <v>252</v>
      </c>
    </row>
    <row r="63" spans="1:9" ht="12.75">
      <c r="A63" s="31" t="s">
        <v>186</v>
      </c>
      <c r="B63" s="31" t="s">
        <v>231</v>
      </c>
      <c r="C63" s="31" t="s">
        <v>230</v>
      </c>
      <c r="D63" s="31">
        <v>98</v>
      </c>
      <c r="E63" s="31" t="s">
        <v>121</v>
      </c>
      <c r="F63" s="31">
        <v>1</v>
      </c>
      <c r="G63" s="31" t="s">
        <v>252</v>
      </c>
      <c r="H63" s="31">
        <v>0</v>
      </c>
      <c r="I63" s="31" t="s">
        <v>252</v>
      </c>
    </row>
    <row r="64" spans="1:9" ht="12.75">
      <c r="A64" s="31" t="s">
        <v>186</v>
      </c>
      <c r="B64" s="31" t="s">
        <v>232</v>
      </c>
      <c r="C64" s="31" t="s">
        <v>233</v>
      </c>
      <c r="D64" s="31">
        <v>98</v>
      </c>
      <c r="E64" s="31" t="s">
        <v>121</v>
      </c>
      <c r="F64" s="31">
        <v>1</v>
      </c>
      <c r="G64" s="31" t="s">
        <v>252</v>
      </c>
      <c r="H64" s="31">
        <v>0</v>
      </c>
      <c r="I64" s="31" t="s">
        <v>252</v>
      </c>
    </row>
    <row r="65" spans="1:9" ht="12.75">
      <c r="A65" s="31" t="s">
        <v>186</v>
      </c>
      <c r="B65" s="31" t="s">
        <v>234</v>
      </c>
      <c r="C65" s="31" t="s">
        <v>235</v>
      </c>
      <c r="D65" s="31">
        <v>98</v>
      </c>
      <c r="E65" s="31" t="s">
        <v>121</v>
      </c>
      <c r="F65" s="31">
        <v>1</v>
      </c>
      <c r="G65" s="31" t="s">
        <v>252</v>
      </c>
      <c r="H65" s="31">
        <v>0</v>
      </c>
      <c r="I65" s="31" t="s">
        <v>252</v>
      </c>
    </row>
    <row r="66" spans="1:9" ht="12.75">
      <c r="A66" s="31" t="s">
        <v>186</v>
      </c>
      <c r="B66" s="31" t="s">
        <v>236</v>
      </c>
      <c r="C66" s="31" t="s">
        <v>237</v>
      </c>
      <c r="D66" s="31">
        <v>98</v>
      </c>
      <c r="E66" s="31" t="s">
        <v>121</v>
      </c>
      <c r="F66" s="31">
        <v>1</v>
      </c>
      <c r="G66" s="31" t="s">
        <v>252</v>
      </c>
      <c r="H66" s="31">
        <v>0</v>
      </c>
      <c r="I66" s="31" t="s">
        <v>252</v>
      </c>
    </row>
    <row r="67" spans="1:9" ht="12.75">
      <c r="A67" s="31" t="s">
        <v>186</v>
      </c>
      <c r="B67" s="31" t="s">
        <v>238</v>
      </c>
      <c r="C67" s="31" t="s">
        <v>239</v>
      </c>
      <c r="D67" s="31">
        <v>98</v>
      </c>
      <c r="E67" s="31" t="s">
        <v>121</v>
      </c>
      <c r="F67" s="31">
        <v>1</v>
      </c>
      <c r="G67" s="31" t="s">
        <v>252</v>
      </c>
      <c r="H67" s="31">
        <v>0</v>
      </c>
      <c r="I67" s="31" t="s">
        <v>252</v>
      </c>
    </row>
    <row r="68" spans="1:9" ht="12.75">
      <c r="A68" s="31" t="s">
        <v>186</v>
      </c>
      <c r="B68" s="31" t="s">
        <v>240</v>
      </c>
      <c r="C68" s="31" t="s">
        <v>241</v>
      </c>
      <c r="D68" s="31">
        <v>98</v>
      </c>
      <c r="E68" s="31" t="s">
        <v>121</v>
      </c>
      <c r="F68" s="31">
        <v>1</v>
      </c>
      <c r="G68" s="31" t="s">
        <v>252</v>
      </c>
      <c r="H68" s="31">
        <v>0</v>
      </c>
      <c r="I68" s="31" t="s">
        <v>252</v>
      </c>
    </row>
    <row r="69" spans="1:9" ht="12.75">
      <c r="A69" s="31" t="s">
        <v>186</v>
      </c>
      <c r="B69" s="31" t="s">
        <v>242</v>
      </c>
      <c r="C69" s="31" t="s">
        <v>243</v>
      </c>
      <c r="D69" s="31">
        <v>98</v>
      </c>
      <c r="E69" s="31" t="s">
        <v>121</v>
      </c>
      <c r="F69" s="31">
        <v>1</v>
      </c>
      <c r="G69" s="31" t="s">
        <v>252</v>
      </c>
      <c r="H69" s="31">
        <v>0</v>
      </c>
      <c r="I69" s="31" t="s">
        <v>252</v>
      </c>
    </row>
    <row r="70" spans="1:9" ht="12.75">
      <c r="A70" s="31" t="s">
        <v>186</v>
      </c>
      <c r="B70" s="31" t="s">
        <v>244</v>
      </c>
      <c r="C70" s="31" t="s">
        <v>245</v>
      </c>
      <c r="D70" s="31">
        <v>98</v>
      </c>
      <c r="E70" s="31" t="s">
        <v>121</v>
      </c>
      <c r="F70" s="31">
        <v>1</v>
      </c>
      <c r="G70" s="31" t="s">
        <v>252</v>
      </c>
      <c r="H70" s="31">
        <v>0</v>
      </c>
      <c r="I70" s="31" t="s">
        <v>252</v>
      </c>
    </row>
    <row r="71" spans="1:9" ht="12.75">
      <c r="A71" s="31" t="s">
        <v>186</v>
      </c>
      <c r="B71" s="31" t="s">
        <v>246</v>
      </c>
      <c r="C71" s="31" t="s">
        <v>247</v>
      </c>
      <c r="D71" s="31">
        <v>98</v>
      </c>
      <c r="E71" s="31" t="s">
        <v>121</v>
      </c>
      <c r="F71" s="31">
        <v>1</v>
      </c>
      <c r="G71" s="31" t="s">
        <v>252</v>
      </c>
      <c r="H71" s="31">
        <v>0</v>
      </c>
      <c r="I71" s="31" t="s">
        <v>252</v>
      </c>
    </row>
    <row r="72" spans="1:9" ht="12.75">
      <c r="A72" s="31" t="s">
        <v>186</v>
      </c>
      <c r="B72" s="31" t="s">
        <v>248</v>
      </c>
      <c r="C72" s="31" t="s">
        <v>249</v>
      </c>
      <c r="D72" s="31">
        <v>98</v>
      </c>
      <c r="E72" s="31" t="s">
        <v>121</v>
      </c>
      <c r="F72" s="31">
        <v>1</v>
      </c>
      <c r="G72" s="31" t="s">
        <v>252</v>
      </c>
      <c r="H72" s="31">
        <v>0</v>
      </c>
      <c r="I72" s="31" t="s">
        <v>252</v>
      </c>
    </row>
    <row r="73" spans="1:9" ht="12.75">
      <c r="A73" s="34" t="s">
        <v>186</v>
      </c>
      <c r="B73" s="34" t="s">
        <v>250</v>
      </c>
      <c r="C73" s="34" t="s">
        <v>251</v>
      </c>
      <c r="D73" s="34">
        <v>98</v>
      </c>
      <c r="E73" s="34" t="s">
        <v>121</v>
      </c>
      <c r="F73" s="34">
        <v>1</v>
      </c>
      <c r="G73" s="34" t="s">
        <v>252</v>
      </c>
      <c r="H73" s="34">
        <v>0</v>
      </c>
      <c r="I73" s="34" t="s">
        <v>252</v>
      </c>
    </row>
    <row r="74" spans="1:9" ht="12.75">
      <c r="A74" s="31"/>
      <c r="B74" s="32">
        <f>COUNTA(B41:B73)</f>
        <v>33</v>
      </c>
      <c r="C74" s="32"/>
      <c r="D74" s="32"/>
      <c r="E74" s="32"/>
      <c r="F74" s="71">
        <f>COUNTIF(F41:F73,"&gt;0")</f>
        <v>33</v>
      </c>
      <c r="G74" s="32"/>
      <c r="H74" s="31"/>
      <c r="I74" s="31"/>
    </row>
    <row r="75" spans="1:10" ht="12.75">
      <c r="A75" s="31"/>
      <c r="B75" s="42"/>
      <c r="C75" s="31"/>
      <c r="D75" s="31"/>
      <c r="E75" s="31"/>
      <c r="F75" s="45"/>
      <c r="G75" s="31"/>
      <c r="H75" s="31"/>
      <c r="I75" s="31"/>
      <c r="J75" s="27"/>
    </row>
    <row r="76" spans="1:6" ht="12.75">
      <c r="A76" s="73" t="s">
        <v>107</v>
      </c>
      <c r="B76" s="73">
        <f>B11+B18+B23+B26+B35+B39+B74</f>
        <v>60</v>
      </c>
      <c r="F76" s="73">
        <f>F11+F18+F23+F26+F35+F39+F74</f>
        <v>60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Maine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pane ySplit="2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00" t="s">
        <v>113</v>
      </c>
      <c r="C1" s="100"/>
      <c r="F1" s="101" t="s">
        <v>119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s="23" customFormat="1" ht="39" customHeight="1">
      <c r="A2" s="28" t="s">
        <v>45</v>
      </c>
      <c r="B2" s="28" t="s">
        <v>46</v>
      </c>
      <c r="C2" s="28" t="s">
        <v>47</v>
      </c>
      <c r="D2" s="88" t="s">
        <v>90</v>
      </c>
      <c r="E2" s="88" t="s">
        <v>91</v>
      </c>
      <c r="F2" s="88" t="s">
        <v>114</v>
      </c>
      <c r="G2" s="88" t="s">
        <v>100</v>
      </c>
      <c r="H2" s="89" t="s">
        <v>120</v>
      </c>
      <c r="I2" s="88" t="s">
        <v>115</v>
      </c>
      <c r="J2" s="88" t="s">
        <v>116</v>
      </c>
      <c r="K2" s="88" t="s">
        <v>117</v>
      </c>
      <c r="L2" s="88" t="s">
        <v>71</v>
      </c>
      <c r="M2" s="88" t="s">
        <v>118</v>
      </c>
      <c r="N2" s="88" t="s">
        <v>82</v>
      </c>
      <c r="O2" s="88" t="s">
        <v>81</v>
      </c>
      <c r="P2" s="88" t="s">
        <v>83</v>
      </c>
      <c r="Q2" s="88" t="s">
        <v>53</v>
      </c>
      <c r="R2" s="88" t="s">
        <v>84</v>
      </c>
    </row>
    <row r="3" spans="1:18" s="23" customFormat="1" ht="12.75" customHeight="1">
      <c r="A3" s="31" t="s">
        <v>127</v>
      </c>
      <c r="B3" s="31" t="s">
        <v>128</v>
      </c>
      <c r="C3" s="31" t="s">
        <v>129</v>
      </c>
      <c r="D3" s="31" t="s">
        <v>122</v>
      </c>
      <c r="E3" s="31" t="s">
        <v>123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23" customFormat="1" ht="12.75" customHeight="1">
      <c r="A4" s="31" t="s">
        <v>127</v>
      </c>
      <c r="B4" s="31" t="s">
        <v>130</v>
      </c>
      <c r="C4" s="31" t="s">
        <v>131</v>
      </c>
      <c r="D4" s="31" t="s">
        <v>122</v>
      </c>
      <c r="E4" s="31" t="s">
        <v>123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23" customFormat="1" ht="12.75" customHeight="1">
      <c r="A5" s="31" t="s">
        <v>127</v>
      </c>
      <c r="B5" s="31" t="s">
        <v>132</v>
      </c>
      <c r="C5" s="31" t="s">
        <v>133</v>
      </c>
      <c r="D5" s="31" t="s">
        <v>122</v>
      </c>
      <c r="E5" s="31" t="s">
        <v>123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23" customFormat="1" ht="12.75" customHeight="1">
      <c r="A6" s="31" t="s">
        <v>127</v>
      </c>
      <c r="B6" s="31" t="s">
        <v>134</v>
      </c>
      <c r="C6" s="31" t="s">
        <v>135</v>
      </c>
      <c r="D6" s="31" t="s">
        <v>122</v>
      </c>
      <c r="E6" s="31" t="s">
        <v>123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s="23" customFormat="1" ht="12.75" customHeight="1">
      <c r="A7" s="31" t="s">
        <v>127</v>
      </c>
      <c r="B7" s="31" t="s">
        <v>136</v>
      </c>
      <c r="C7" s="31" t="s">
        <v>137</v>
      </c>
      <c r="D7" s="31" t="s">
        <v>122</v>
      </c>
      <c r="E7" s="31" t="s">
        <v>123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3" customFormat="1" ht="12.75" customHeight="1">
      <c r="A8" s="31" t="s">
        <v>127</v>
      </c>
      <c r="B8" s="31" t="s">
        <v>138</v>
      </c>
      <c r="C8" s="31" t="s">
        <v>139</v>
      </c>
      <c r="D8" s="31" t="s">
        <v>122</v>
      </c>
      <c r="E8" s="31" t="s">
        <v>123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3" customFormat="1" ht="12.75" customHeight="1">
      <c r="A9" s="31" t="s">
        <v>127</v>
      </c>
      <c r="B9" s="31" t="s">
        <v>140</v>
      </c>
      <c r="C9" s="31" t="s">
        <v>141</v>
      </c>
      <c r="D9" s="31" t="s">
        <v>122</v>
      </c>
      <c r="E9" s="31" t="s">
        <v>123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3" customFormat="1" ht="12.75" customHeight="1">
      <c r="A10" s="45" t="s">
        <v>127</v>
      </c>
      <c r="B10" s="45" t="s">
        <v>142</v>
      </c>
      <c r="C10" s="45" t="s">
        <v>143</v>
      </c>
      <c r="D10" s="31" t="s">
        <v>122</v>
      </c>
      <c r="E10" s="31" t="s">
        <v>123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>
      <c r="A11" s="34" t="s">
        <v>127</v>
      </c>
      <c r="B11" s="34" t="s">
        <v>144</v>
      </c>
      <c r="C11" s="34" t="s">
        <v>145</v>
      </c>
      <c r="D11" s="34" t="s">
        <v>122</v>
      </c>
      <c r="E11" s="34" t="s">
        <v>123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2.75">
      <c r="A12" s="31"/>
      <c r="B12" s="32">
        <f>COUNTA(B3:B11)</f>
        <v>9</v>
      </c>
      <c r="C12" s="32"/>
      <c r="D12" s="32">
        <f aca="true" t="shared" si="0" ref="D12:R12">COUNTIF(D3:D11,"Yes")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1:18" ht="11.25" customHeight="1">
      <c r="A13" s="31"/>
      <c r="B13" s="31"/>
      <c r="C13" s="31"/>
      <c r="D13" s="31"/>
      <c r="E13" s="31"/>
      <c r="F13" s="31"/>
      <c r="G13" s="4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31" t="s">
        <v>146</v>
      </c>
      <c r="B14" s="31" t="s">
        <v>147</v>
      </c>
      <c r="C14" s="31" t="s">
        <v>148</v>
      </c>
      <c r="D14" s="31" t="s">
        <v>122</v>
      </c>
      <c r="E14" s="31" t="s">
        <v>123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31" t="s">
        <v>146</v>
      </c>
      <c r="B15" s="31" t="s">
        <v>149</v>
      </c>
      <c r="C15" s="31" t="s">
        <v>150</v>
      </c>
      <c r="D15" s="31" t="s">
        <v>122</v>
      </c>
      <c r="E15" s="31" t="s">
        <v>123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1" t="s">
        <v>146</v>
      </c>
      <c r="B16" s="31" t="s">
        <v>151</v>
      </c>
      <c r="C16" s="31" t="s">
        <v>152</v>
      </c>
      <c r="D16" s="31" t="s">
        <v>122</v>
      </c>
      <c r="E16" s="31" t="s">
        <v>123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31" t="s">
        <v>146</v>
      </c>
      <c r="B17" s="31" t="s">
        <v>153</v>
      </c>
      <c r="C17" s="31" t="s">
        <v>154</v>
      </c>
      <c r="D17" s="31" t="s">
        <v>122</v>
      </c>
      <c r="E17" s="31" t="s">
        <v>123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34" t="s">
        <v>146</v>
      </c>
      <c r="B18" s="34" t="s">
        <v>155</v>
      </c>
      <c r="C18" s="34" t="s">
        <v>156</v>
      </c>
      <c r="D18" s="34" t="s">
        <v>122</v>
      </c>
      <c r="E18" s="34" t="s">
        <v>123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2.75">
      <c r="A19" s="31"/>
      <c r="B19" s="32">
        <f>COUNTA(B14:B18)</f>
        <v>5</v>
      </c>
      <c r="C19" s="32"/>
      <c r="D19" s="32">
        <f aca="true" t="shared" si="1" ref="D19:R19">COUNTIF(D14:D18,"Yes")</f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32">
        <f t="shared" si="1"/>
        <v>0</v>
      </c>
      <c r="N19" s="32">
        <f t="shared" si="1"/>
        <v>0</v>
      </c>
      <c r="O19" s="32">
        <f t="shared" si="1"/>
        <v>0</v>
      </c>
      <c r="P19" s="32">
        <f t="shared" si="1"/>
        <v>0</v>
      </c>
      <c r="Q19" s="32">
        <f t="shared" si="1"/>
        <v>0</v>
      </c>
      <c r="R19" s="32">
        <f t="shared" si="1"/>
        <v>0</v>
      </c>
    </row>
    <row r="20" spans="1:18" ht="11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0" ht="12.75" customHeight="1">
      <c r="A21" s="31" t="s">
        <v>157</v>
      </c>
      <c r="B21" s="31" t="s">
        <v>158</v>
      </c>
      <c r="C21" s="31" t="s">
        <v>159</v>
      </c>
      <c r="D21" s="31" t="s">
        <v>122</v>
      </c>
      <c r="E21" s="31" t="s">
        <v>123</v>
      </c>
      <c r="F21" s="31"/>
      <c r="G21" s="31"/>
      <c r="H21" s="31"/>
      <c r="I21" s="31"/>
      <c r="J21" s="29"/>
    </row>
    <row r="22" spans="1:10" ht="12.75" customHeight="1">
      <c r="A22" s="31" t="s">
        <v>157</v>
      </c>
      <c r="B22" s="31" t="s">
        <v>160</v>
      </c>
      <c r="C22" s="31" t="s">
        <v>161</v>
      </c>
      <c r="D22" s="31" t="s">
        <v>122</v>
      </c>
      <c r="E22" s="31" t="s">
        <v>123</v>
      </c>
      <c r="F22" s="31"/>
      <c r="G22" s="31"/>
      <c r="H22" s="31"/>
      <c r="I22" s="31"/>
      <c r="J22" s="29"/>
    </row>
    <row r="23" spans="1:18" ht="12.75">
      <c r="A23" s="34" t="s">
        <v>157</v>
      </c>
      <c r="B23" s="34" t="s">
        <v>162</v>
      </c>
      <c r="C23" s="34" t="s">
        <v>163</v>
      </c>
      <c r="D23" s="34" t="s">
        <v>122</v>
      </c>
      <c r="E23" s="34" t="s">
        <v>123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.75">
      <c r="A24" s="31"/>
      <c r="B24" s="32">
        <f>COUNTA(B21:B23)</f>
        <v>3</v>
      </c>
      <c r="C24" s="32"/>
      <c r="D24" s="71">
        <f aca="true" t="shared" si="2" ref="D24:R24">COUNTIF(D21:D23,"Yes")</f>
        <v>0</v>
      </c>
      <c r="E24" s="71">
        <f t="shared" si="2"/>
        <v>0</v>
      </c>
      <c r="F24" s="32">
        <f t="shared" si="2"/>
        <v>0</v>
      </c>
      <c r="G24" s="32">
        <f t="shared" si="2"/>
        <v>0</v>
      </c>
      <c r="H24" s="32">
        <f t="shared" si="2"/>
        <v>0</v>
      </c>
      <c r="I24" s="32">
        <f t="shared" si="2"/>
        <v>0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2">
        <f t="shared" si="2"/>
        <v>0</v>
      </c>
      <c r="N24" s="32">
        <f t="shared" si="2"/>
        <v>0</v>
      </c>
      <c r="O24" s="32">
        <f t="shared" si="2"/>
        <v>0</v>
      </c>
      <c r="P24" s="32">
        <f t="shared" si="2"/>
        <v>0</v>
      </c>
      <c r="Q24" s="32">
        <f t="shared" si="2"/>
        <v>0</v>
      </c>
      <c r="R24" s="32">
        <f t="shared" si="2"/>
        <v>0</v>
      </c>
    </row>
    <row r="25" spans="1:18" ht="11.25" customHeight="1">
      <c r="A25" s="31"/>
      <c r="B25" s="32"/>
      <c r="C25" s="32"/>
      <c r="D25" s="71"/>
      <c r="E25" s="7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2.75">
      <c r="A26" s="34" t="s">
        <v>124</v>
      </c>
      <c r="B26" s="34" t="s">
        <v>164</v>
      </c>
      <c r="C26" s="34" t="s">
        <v>165</v>
      </c>
      <c r="D26" s="34" t="s">
        <v>122</v>
      </c>
      <c r="E26" s="34" t="s">
        <v>123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.75">
      <c r="A27" s="31"/>
      <c r="B27" s="32">
        <f>COUNTA(B26:B26)</f>
        <v>1</v>
      </c>
      <c r="C27" s="31"/>
      <c r="D27" s="32">
        <f aca="true" t="shared" si="3" ref="D27:R27">COUNTIF(D26:D26,"Yes")</f>
        <v>0</v>
      </c>
      <c r="E27" s="32">
        <f t="shared" si="3"/>
        <v>0</v>
      </c>
      <c r="F27" s="32">
        <f t="shared" si="3"/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0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0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0</v>
      </c>
    </row>
    <row r="28" spans="1:18" ht="11.2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>
      <c r="A29" s="31" t="s">
        <v>166</v>
      </c>
      <c r="B29" s="31" t="s">
        <v>167</v>
      </c>
      <c r="C29" s="31" t="s">
        <v>168</v>
      </c>
      <c r="D29" s="31" t="s">
        <v>122</v>
      </c>
      <c r="E29" s="31" t="s">
        <v>123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31" t="s">
        <v>166</v>
      </c>
      <c r="B30" s="31" t="s">
        <v>169</v>
      </c>
      <c r="C30" s="31" t="s">
        <v>170</v>
      </c>
      <c r="D30" s="31" t="s">
        <v>122</v>
      </c>
      <c r="E30" s="31" t="s">
        <v>123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31" t="s">
        <v>166</v>
      </c>
      <c r="B31" s="31" t="s">
        <v>171</v>
      </c>
      <c r="C31" s="31" t="s">
        <v>172</v>
      </c>
      <c r="D31" s="31" t="s">
        <v>122</v>
      </c>
      <c r="E31" s="31" t="s">
        <v>123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31" t="s">
        <v>166</v>
      </c>
      <c r="B32" s="31" t="s">
        <v>173</v>
      </c>
      <c r="C32" s="31" t="s">
        <v>174</v>
      </c>
      <c r="D32" s="31" t="s">
        <v>122</v>
      </c>
      <c r="E32" s="31" t="s">
        <v>123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31" t="s">
        <v>166</v>
      </c>
      <c r="B33" s="31" t="s">
        <v>175</v>
      </c>
      <c r="C33" s="31" t="s">
        <v>176</v>
      </c>
      <c r="D33" s="31" t="s">
        <v>122</v>
      </c>
      <c r="E33" s="31" t="s">
        <v>123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31" t="s">
        <v>166</v>
      </c>
      <c r="B34" s="31" t="s">
        <v>177</v>
      </c>
      <c r="C34" s="31" t="s">
        <v>178</v>
      </c>
      <c r="D34" s="31" t="s">
        <v>122</v>
      </c>
      <c r="E34" s="31" t="s">
        <v>123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34" t="s">
        <v>166</v>
      </c>
      <c r="B35" s="34" t="s">
        <v>179</v>
      </c>
      <c r="C35" s="34" t="s">
        <v>180</v>
      </c>
      <c r="D35" s="34" t="s">
        <v>122</v>
      </c>
      <c r="E35" s="34" t="s">
        <v>123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2.75">
      <c r="A36" s="31"/>
      <c r="B36" s="32">
        <f>COUNTA(B29:B35)</f>
        <v>7</v>
      </c>
      <c r="C36" s="32"/>
      <c r="D36" s="32">
        <f aca="true" t="shared" si="4" ref="D36:R36">COUNTIF(D29:D35,"Yes")</f>
        <v>0</v>
      </c>
      <c r="E36" s="32">
        <f t="shared" si="4"/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32">
        <f t="shared" si="4"/>
        <v>0</v>
      </c>
      <c r="K36" s="32">
        <f t="shared" si="4"/>
        <v>0</v>
      </c>
      <c r="L36" s="32">
        <f t="shared" si="4"/>
        <v>0</v>
      </c>
      <c r="M36" s="32">
        <f t="shared" si="4"/>
        <v>0</v>
      </c>
      <c r="N36" s="32">
        <f t="shared" si="4"/>
        <v>0</v>
      </c>
      <c r="O36" s="32">
        <f t="shared" si="4"/>
        <v>0</v>
      </c>
      <c r="P36" s="32">
        <f t="shared" si="4"/>
        <v>0</v>
      </c>
      <c r="Q36" s="32">
        <f t="shared" si="4"/>
        <v>0</v>
      </c>
      <c r="R36" s="32">
        <f t="shared" si="4"/>
        <v>0</v>
      </c>
    </row>
    <row r="37" spans="1:18" ht="11.25" customHeight="1">
      <c r="A37" s="31"/>
      <c r="B37" s="4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1.25" customHeight="1">
      <c r="A38" s="31" t="s">
        <v>181</v>
      </c>
      <c r="B38" s="31" t="s">
        <v>182</v>
      </c>
      <c r="C38" s="31" t="s">
        <v>183</v>
      </c>
      <c r="D38" s="31" t="s">
        <v>122</v>
      </c>
      <c r="E38" s="31" t="s">
        <v>123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34" t="s">
        <v>181</v>
      </c>
      <c r="B39" s="34" t="s">
        <v>184</v>
      </c>
      <c r="C39" s="34" t="s">
        <v>185</v>
      </c>
      <c r="D39" s="34" t="s">
        <v>122</v>
      </c>
      <c r="E39" s="34" t="s">
        <v>123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2.75">
      <c r="A40" s="31"/>
      <c r="B40" s="32">
        <f>COUNTA(B38:B39)</f>
        <v>2</v>
      </c>
      <c r="C40" s="32"/>
      <c r="D40" s="71">
        <f>COUNTIF(D38:D39,"Yes")</f>
        <v>0</v>
      </c>
      <c r="E40" s="71">
        <f>COUNTIF(E38:E39,"Yes")</f>
        <v>0</v>
      </c>
      <c r="F40" s="71">
        <f aca="true" t="shared" si="5" ref="F40:R40">COUNTIF(F38:F39,"Yes")</f>
        <v>0</v>
      </c>
      <c r="G40" s="71">
        <f t="shared" si="5"/>
        <v>0</v>
      </c>
      <c r="H40" s="71">
        <f t="shared" si="5"/>
        <v>0</v>
      </c>
      <c r="I40" s="71">
        <f t="shared" si="5"/>
        <v>0</v>
      </c>
      <c r="J40" s="71">
        <f t="shared" si="5"/>
        <v>0</v>
      </c>
      <c r="K40" s="71">
        <f t="shared" si="5"/>
        <v>0</v>
      </c>
      <c r="L40" s="71">
        <f t="shared" si="5"/>
        <v>0</v>
      </c>
      <c r="M40" s="71">
        <f t="shared" si="5"/>
        <v>0</v>
      </c>
      <c r="N40" s="71">
        <f t="shared" si="5"/>
        <v>0</v>
      </c>
      <c r="O40" s="71">
        <f t="shared" si="5"/>
        <v>0</v>
      </c>
      <c r="P40" s="71">
        <f t="shared" si="5"/>
        <v>0</v>
      </c>
      <c r="Q40" s="71">
        <f t="shared" si="5"/>
        <v>0</v>
      </c>
      <c r="R40" s="71">
        <f t="shared" si="5"/>
        <v>0</v>
      </c>
    </row>
    <row r="41" spans="1:18" ht="11.25" customHeight="1">
      <c r="A41" s="31"/>
      <c r="B41" s="32"/>
      <c r="C41" s="32"/>
      <c r="D41" s="71"/>
      <c r="E41" s="7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0" ht="12.75" customHeight="1">
      <c r="A42" s="31" t="s">
        <v>186</v>
      </c>
      <c r="B42" s="31" t="s">
        <v>187</v>
      </c>
      <c r="C42" s="31" t="s">
        <v>188</v>
      </c>
      <c r="D42" s="31" t="s">
        <v>122</v>
      </c>
      <c r="E42" s="31" t="s">
        <v>123</v>
      </c>
      <c r="F42" s="31"/>
      <c r="G42" s="31"/>
      <c r="H42" s="31"/>
      <c r="I42" s="31"/>
      <c r="J42" s="29"/>
    </row>
    <row r="43" spans="1:10" ht="12.75" customHeight="1">
      <c r="A43" s="31" t="s">
        <v>186</v>
      </c>
      <c r="B43" s="31" t="s">
        <v>189</v>
      </c>
      <c r="C43" s="31" t="s">
        <v>190</v>
      </c>
      <c r="D43" s="31" t="s">
        <v>122</v>
      </c>
      <c r="E43" s="31" t="s">
        <v>123</v>
      </c>
      <c r="F43" s="31"/>
      <c r="G43" s="31"/>
      <c r="H43" s="31"/>
      <c r="I43" s="31"/>
      <c r="J43" s="29"/>
    </row>
    <row r="44" spans="1:10" ht="12.75" customHeight="1">
      <c r="A44" s="31" t="s">
        <v>186</v>
      </c>
      <c r="B44" s="31" t="s">
        <v>191</v>
      </c>
      <c r="C44" s="31" t="s">
        <v>192</v>
      </c>
      <c r="D44" s="31" t="s">
        <v>122</v>
      </c>
      <c r="E44" s="31" t="s">
        <v>123</v>
      </c>
      <c r="F44" s="31"/>
      <c r="G44" s="31"/>
      <c r="H44" s="31"/>
      <c r="I44" s="31"/>
      <c r="J44" s="29"/>
    </row>
    <row r="45" spans="1:10" ht="12.75" customHeight="1">
      <c r="A45" s="31" t="s">
        <v>186</v>
      </c>
      <c r="B45" s="31" t="s">
        <v>193</v>
      </c>
      <c r="C45" s="31" t="s">
        <v>194</v>
      </c>
      <c r="D45" s="31" t="s">
        <v>122</v>
      </c>
      <c r="E45" s="31" t="s">
        <v>123</v>
      </c>
      <c r="F45" s="31"/>
      <c r="G45" s="31"/>
      <c r="H45" s="31"/>
      <c r="I45" s="31"/>
      <c r="J45" s="29"/>
    </row>
    <row r="46" spans="1:10" ht="12.75" customHeight="1">
      <c r="A46" s="31" t="s">
        <v>186</v>
      </c>
      <c r="B46" s="31" t="s">
        <v>195</v>
      </c>
      <c r="C46" s="31" t="s">
        <v>196</v>
      </c>
      <c r="D46" s="31" t="s">
        <v>122</v>
      </c>
      <c r="E46" s="31" t="s">
        <v>123</v>
      </c>
      <c r="F46" s="31"/>
      <c r="G46" s="31"/>
      <c r="H46" s="31"/>
      <c r="I46" s="31"/>
      <c r="J46" s="29"/>
    </row>
    <row r="47" spans="1:10" ht="12.75" customHeight="1">
      <c r="A47" s="31" t="s">
        <v>186</v>
      </c>
      <c r="B47" s="31" t="s">
        <v>197</v>
      </c>
      <c r="C47" s="31" t="s">
        <v>198</v>
      </c>
      <c r="D47" s="31" t="s">
        <v>122</v>
      </c>
      <c r="E47" s="31" t="s">
        <v>123</v>
      </c>
      <c r="F47" s="31"/>
      <c r="G47" s="31"/>
      <c r="H47" s="31"/>
      <c r="I47" s="31"/>
      <c r="J47" s="29"/>
    </row>
    <row r="48" spans="1:10" ht="12.75" customHeight="1">
      <c r="A48" s="31" t="s">
        <v>186</v>
      </c>
      <c r="B48" s="31" t="s">
        <v>199</v>
      </c>
      <c r="C48" s="31" t="s">
        <v>200</v>
      </c>
      <c r="D48" s="31" t="s">
        <v>122</v>
      </c>
      <c r="E48" s="31" t="s">
        <v>123</v>
      </c>
      <c r="F48" s="31"/>
      <c r="G48" s="31"/>
      <c r="H48" s="31"/>
      <c r="I48" s="31"/>
      <c r="J48" s="29"/>
    </row>
    <row r="49" spans="1:10" ht="12.75" customHeight="1">
      <c r="A49" s="31" t="s">
        <v>186</v>
      </c>
      <c r="B49" s="31" t="s">
        <v>201</v>
      </c>
      <c r="C49" s="31" t="s">
        <v>202</v>
      </c>
      <c r="D49" s="31" t="s">
        <v>122</v>
      </c>
      <c r="E49" s="31" t="s">
        <v>123</v>
      </c>
      <c r="F49" s="31"/>
      <c r="G49" s="31"/>
      <c r="H49" s="31"/>
      <c r="I49" s="31"/>
      <c r="J49" s="29"/>
    </row>
    <row r="50" spans="1:10" ht="12.75" customHeight="1">
      <c r="A50" s="31" t="s">
        <v>186</v>
      </c>
      <c r="B50" s="31" t="s">
        <v>203</v>
      </c>
      <c r="C50" s="31" t="s">
        <v>204</v>
      </c>
      <c r="D50" s="31" t="s">
        <v>122</v>
      </c>
      <c r="E50" s="31" t="s">
        <v>123</v>
      </c>
      <c r="F50" s="31"/>
      <c r="G50" s="31"/>
      <c r="H50" s="31"/>
      <c r="I50" s="31"/>
      <c r="J50" s="29"/>
    </row>
    <row r="51" spans="1:10" ht="12.75" customHeight="1">
      <c r="A51" s="31" t="s">
        <v>186</v>
      </c>
      <c r="B51" s="31" t="s">
        <v>205</v>
      </c>
      <c r="C51" s="31" t="s">
        <v>206</v>
      </c>
      <c r="D51" s="31" t="s">
        <v>122</v>
      </c>
      <c r="E51" s="31" t="s">
        <v>123</v>
      </c>
      <c r="F51" s="31"/>
      <c r="G51" s="31"/>
      <c r="H51" s="31"/>
      <c r="I51" s="31"/>
      <c r="J51" s="29"/>
    </row>
    <row r="52" spans="1:10" ht="12.75" customHeight="1">
      <c r="A52" s="31" t="s">
        <v>186</v>
      </c>
      <c r="B52" s="31" t="s">
        <v>207</v>
      </c>
      <c r="C52" s="31" t="s">
        <v>208</v>
      </c>
      <c r="D52" s="31" t="s">
        <v>122</v>
      </c>
      <c r="E52" s="31" t="s">
        <v>123</v>
      </c>
      <c r="F52" s="31"/>
      <c r="G52" s="31"/>
      <c r="H52" s="31"/>
      <c r="I52" s="31"/>
      <c r="J52" s="29"/>
    </row>
    <row r="53" spans="1:10" ht="12.75" customHeight="1">
      <c r="A53" s="31" t="s">
        <v>186</v>
      </c>
      <c r="B53" s="31" t="s">
        <v>209</v>
      </c>
      <c r="C53" s="31" t="s">
        <v>210</v>
      </c>
      <c r="D53" s="31" t="s">
        <v>122</v>
      </c>
      <c r="E53" s="31" t="s">
        <v>123</v>
      </c>
      <c r="F53" s="31"/>
      <c r="G53" s="31"/>
      <c r="H53" s="31"/>
      <c r="I53" s="31"/>
      <c r="J53" s="29"/>
    </row>
    <row r="54" spans="1:10" ht="12.75" customHeight="1">
      <c r="A54" s="31" t="s">
        <v>186</v>
      </c>
      <c r="B54" s="31" t="s">
        <v>211</v>
      </c>
      <c r="C54" s="31" t="s">
        <v>212</v>
      </c>
      <c r="D54" s="31" t="s">
        <v>122</v>
      </c>
      <c r="E54" s="31" t="s">
        <v>123</v>
      </c>
      <c r="F54" s="31"/>
      <c r="G54" s="31"/>
      <c r="H54" s="31"/>
      <c r="I54" s="31"/>
      <c r="J54" s="29"/>
    </row>
    <row r="55" spans="1:10" ht="12.75" customHeight="1">
      <c r="A55" s="31" t="s">
        <v>186</v>
      </c>
      <c r="B55" s="31" t="s">
        <v>213</v>
      </c>
      <c r="C55" s="31" t="s">
        <v>214</v>
      </c>
      <c r="D55" s="31" t="s">
        <v>122</v>
      </c>
      <c r="E55" s="31" t="s">
        <v>123</v>
      </c>
      <c r="F55" s="31"/>
      <c r="G55" s="31"/>
      <c r="H55" s="31"/>
      <c r="I55" s="31"/>
      <c r="J55" s="29"/>
    </row>
    <row r="56" spans="1:10" ht="12.75" customHeight="1">
      <c r="A56" s="31" t="s">
        <v>186</v>
      </c>
      <c r="B56" s="31" t="s">
        <v>215</v>
      </c>
      <c r="C56" s="31" t="s">
        <v>216</v>
      </c>
      <c r="D56" s="31" t="s">
        <v>122</v>
      </c>
      <c r="E56" s="31" t="s">
        <v>123</v>
      </c>
      <c r="F56" s="31"/>
      <c r="G56" s="31"/>
      <c r="H56" s="31"/>
      <c r="I56" s="31"/>
      <c r="J56" s="29"/>
    </row>
    <row r="57" spans="1:10" ht="12.75" customHeight="1">
      <c r="A57" s="31" t="s">
        <v>186</v>
      </c>
      <c r="B57" s="31" t="s">
        <v>217</v>
      </c>
      <c r="C57" s="31" t="s">
        <v>218</v>
      </c>
      <c r="D57" s="31" t="s">
        <v>122</v>
      </c>
      <c r="E57" s="31" t="s">
        <v>123</v>
      </c>
      <c r="F57" s="31"/>
      <c r="G57" s="31"/>
      <c r="H57" s="31"/>
      <c r="I57" s="31"/>
      <c r="J57" s="29"/>
    </row>
    <row r="58" spans="1:10" ht="12.75" customHeight="1">
      <c r="A58" s="31" t="s">
        <v>186</v>
      </c>
      <c r="B58" s="31" t="s">
        <v>219</v>
      </c>
      <c r="C58" s="31" t="s">
        <v>220</v>
      </c>
      <c r="D58" s="31" t="s">
        <v>122</v>
      </c>
      <c r="E58" s="31" t="s">
        <v>123</v>
      </c>
      <c r="F58" s="31"/>
      <c r="G58" s="31"/>
      <c r="H58" s="31"/>
      <c r="I58" s="31"/>
      <c r="J58" s="29"/>
    </row>
    <row r="59" spans="1:10" ht="12.75" customHeight="1">
      <c r="A59" s="31" t="s">
        <v>186</v>
      </c>
      <c r="B59" s="31" t="s">
        <v>221</v>
      </c>
      <c r="C59" s="31" t="s">
        <v>222</v>
      </c>
      <c r="D59" s="31" t="s">
        <v>122</v>
      </c>
      <c r="E59" s="31" t="s">
        <v>123</v>
      </c>
      <c r="F59" s="31"/>
      <c r="G59" s="31"/>
      <c r="H59" s="31"/>
      <c r="I59" s="31"/>
      <c r="J59" s="29"/>
    </row>
    <row r="60" spans="1:10" ht="12.75" customHeight="1">
      <c r="A60" s="31" t="s">
        <v>186</v>
      </c>
      <c r="B60" s="31" t="s">
        <v>223</v>
      </c>
      <c r="C60" s="31" t="s">
        <v>224</v>
      </c>
      <c r="D60" s="31" t="s">
        <v>122</v>
      </c>
      <c r="E60" s="31" t="s">
        <v>123</v>
      </c>
      <c r="F60" s="31"/>
      <c r="G60" s="31"/>
      <c r="H60" s="31"/>
      <c r="I60" s="31"/>
      <c r="J60" s="29"/>
    </row>
    <row r="61" spans="1:10" ht="12.75" customHeight="1">
      <c r="A61" s="31" t="s">
        <v>186</v>
      </c>
      <c r="B61" s="31" t="s">
        <v>225</v>
      </c>
      <c r="C61" s="31" t="s">
        <v>226</v>
      </c>
      <c r="D61" s="31" t="s">
        <v>122</v>
      </c>
      <c r="E61" s="31" t="s">
        <v>123</v>
      </c>
      <c r="F61" s="31"/>
      <c r="G61" s="31"/>
      <c r="H61" s="31"/>
      <c r="I61" s="31"/>
      <c r="J61" s="29"/>
    </row>
    <row r="62" spans="1:10" ht="12.75" customHeight="1">
      <c r="A62" s="31" t="s">
        <v>186</v>
      </c>
      <c r="B62" s="31" t="s">
        <v>227</v>
      </c>
      <c r="C62" s="31" t="s">
        <v>228</v>
      </c>
      <c r="D62" s="31" t="s">
        <v>122</v>
      </c>
      <c r="E62" s="31" t="s">
        <v>123</v>
      </c>
      <c r="F62" s="31"/>
      <c r="G62" s="31"/>
      <c r="H62" s="31"/>
      <c r="I62" s="31"/>
      <c r="J62" s="29"/>
    </row>
    <row r="63" spans="1:10" ht="12.75" customHeight="1">
      <c r="A63" s="31" t="s">
        <v>186</v>
      </c>
      <c r="B63" s="31" t="s">
        <v>229</v>
      </c>
      <c r="C63" s="31" t="s">
        <v>230</v>
      </c>
      <c r="D63" s="31" t="s">
        <v>122</v>
      </c>
      <c r="E63" s="31" t="s">
        <v>123</v>
      </c>
      <c r="F63" s="31"/>
      <c r="G63" s="31"/>
      <c r="H63" s="31"/>
      <c r="I63" s="31"/>
      <c r="J63" s="29"/>
    </row>
    <row r="64" spans="1:10" ht="12.75" customHeight="1">
      <c r="A64" s="31" t="s">
        <v>186</v>
      </c>
      <c r="B64" s="31" t="s">
        <v>231</v>
      </c>
      <c r="C64" s="31" t="s">
        <v>230</v>
      </c>
      <c r="D64" s="31" t="s">
        <v>122</v>
      </c>
      <c r="E64" s="31" t="s">
        <v>123</v>
      </c>
      <c r="F64" s="31"/>
      <c r="G64" s="31"/>
      <c r="H64" s="31"/>
      <c r="I64" s="31"/>
      <c r="J64" s="29"/>
    </row>
    <row r="65" spans="1:10" ht="12.75" customHeight="1">
      <c r="A65" s="31" t="s">
        <v>186</v>
      </c>
      <c r="B65" s="31" t="s">
        <v>232</v>
      </c>
      <c r="C65" s="31" t="s">
        <v>233</v>
      </c>
      <c r="D65" s="31" t="s">
        <v>122</v>
      </c>
      <c r="E65" s="31" t="s">
        <v>123</v>
      </c>
      <c r="F65" s="31"/>
      <c r="G65" s="31"/>
      <c r="H65" s="31"/>
      <c r="I65" s="31"/>
      <c r="J65" s="29"/>
    </row>
    <row r="66" spans="1:10" ht="12.75" customHeight="1">
      <c r="A66" s="31" t="s">
        <v>186</v>
      </c>
      <c r="B66" s="31" t="s">
        <v>234</v>
      </c>
      <c r="C66" s="31" t="s">
        <v>235</v>
      </c>
      <c r="D66" s="31" t="s">
        <v>122</v>
      </c>
      <c r="E66" s="31" t="s">
        <v>123</v>
      </c>
      <c r="F66" s="31"/>
      <c r="G66" s="31"/>
      <c r="H66" s="31"/>
      <c r="I66" s="31"/>
      <c r="J66" s="29"/>
    </row>
    <row r="67" spans="1:10" ht="12.75" customHeight="1">
      <c r="A67" s="31" t="s">
        <v>186</v>
      </c>
      <c r="B67" s="31" t="s">
        <v>236</v>
      </c>
      <c r="C67" s="31" t="s">
        <v>237</v>
      </c>
      <c r="D67" s="31" t="s">
        <v>122</v>
      </c>
      <c r="E67" s="31" t="s">
        <v>123</v>
      </c>
      <c r="F67" s="31"/>
      <c r="G67" s="31"/>
      <c r="H67" s="31"/>
      <c r="I67" s="31"/>
      <c r="J67" s="29"/>
    </row>
    <row r="68" spans="1:10" ht="12.75" customHeight="1">
      <c r="A68" s="31" t="s">
        <v>186</v>
      </c>
      <c r="B68" s="31" t="s">
        <v>238</v>
      </c>
      <c r="C68" s="31" t="s">
        <v>239</v>
      </c>
      <c r="D68" s="31" t="s">
        <v>122</v>
      </c>
      <c r="E68" s="31" t="s">
        <v>123</v>
      </c>
      <c r="F68" s="31"/>
      <c r="G68" s="31"/>
      <c r="H68" s="31"/>
      <c r="I68" s="31"/>
      <c r="J68" s="29"/>
    </row>
    <row r="69" spans="1:10" ht="12.75" customHeight="1">
      <c r="A69" s="31" t="s">
        <v>186</v>
      </c>
      <c r="B69" s="31" t="s">
        <v>240</v>
      </c>
      <c r="C69" s="31" t="s">
        <v>241</v>
      </c>
      <c r="D69" s="31" t="s">
        <v>122</v>
      </c>
      <c r="E69" s="31" t="s">
        <v>123</v>
      </c>
      <c r="F69" s="31"/>
      <c r="G69" s="31"/>
      <c r="H69" s="31"/>
      <c r="I69" s="31"/>
      <c r="J69" s="29"/>
    </row>
    <row r="70" spans="1:10" ht="12.75" customHeight="1">
      <c r="A70" s="31" t="s">
        <v>186</v>
      </c>
      <c r="B70" s="31" t="s">
        <v>242</v>
      </c>
      <c r="C70" s="31" t="s">
        <v>243</v>
      </c>
      <c r="D70" s="31" t="s">
        <v>122</v>
      </c>
      <c r="E70" s="31" t="s">
        <v>123</v>
      </c>
      <c r="F70" s="31"/>
      <c r="G70" s="31"/>
      <c r="H70" s="31"/>
      <c r="I70" s="31"/>
      <c r="J70" s="29"/>
    </row>
    <row r="71" spans="1:10" ht="12.75" customHeight="1">
      <c r="A71" s="31" t="s">
        <v>186</v>
      </c>
      <c r="B71" s="31" t="s">
        <v>244</v>
      </c>
      <c r="C71" s="31" t="s">
        <v>245</v>
      </c>
      <c r="D71" s="31" t="s">
        <v>122</v>
      </c>
      <c r="E71" s="31" t="s">
        <v>123</v>
      </c>
      <c r="F71" s="31"/>
      <c r="G71" s="31"/>
      <c r="H71" s="31"/>
      <c r="I71" s="31"/>
      <c r="J71" s="29"/>
    </row>
    <row r="72" spans="1:10" ht="12.75" customHeight="1">
      <c r="A72" s="31" t="s">
        <v>186</v>
      </c>
      <c r="B72" s="31" t="s">
        <v>246</v>
      </c>
      <c r="C72" s="31" t="s">
        <v>247</v>
      </c>
      <c r="D72" s="31" t="s">
        <v>122</v>
      </c>
      <c r="E72" s="31" t="s">
        <v>123</v>
      </c>
      <c r="F72" s="31"/>
      <c r="G72" s="31"/>
      <c r="H72" s="31"/>
      <c r="I72" s="31"/>
      <c r="J72" s="29"/>
    </row>
    <row r="73" spans="1:10" ht="12.75" customHeight="1">
      <c r="A73" s="31" t="s">
        <v>186</v>
      </c>
      <c r="B73" s="31" t="s">
        <v>248</v>
      </c>
      <c r="C73" s="31" t="s">
        <v>249</v>
      </c>
      <c r="D73" s="31" t="s">
        <v>122</v>
      </c>
      <c r="E73" s="31" t="s">
        <v>123</v>
      </c>
      <c r="F73" s="31"/>
      <c r="G73" s="31"/>
      <c r="H73" s="31"/>
      <c r="I73" s="31"/>
      <c r="J73" s="29"/>
    </row>
    <row r="74" spans="1:18" ht="12.75">
      <c r="A74" s="34" t="s">
        <v>186</v>
      </c>
      <c r="B74" s="34" t="s">
        <v>250</v>
      </c>
      <c r="C74" s="34" t="s">
        <v>251</v>
      </c>
      <c r="D74" s="34" t="s">
        <v>122</v>
      </c>
      <c r="E74" s="34" t="s">
        <v>123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ht="12.75">
      <c r="A75" s="31"/>
      <c r="B75" s="32">
        <f>COUNTA(B42:B74)</f>
        <v>33</v>
      </c>
      <c r="C75" s="32"/>
      <c r="D75" s="71">
        <f aca="true" t="shared" si="6" ref="D75:R75">COUNTIF(D42:D74,"Yes")</f>
        <v>0</v>
      </c>
      <c r="E75" s="71">
        <f t="shared" si="6"/>
        <v>0</v>
      </c>
      <c r="F75" s="32">
        <f t="shared" si="6"/>
        <v>0</v>
      </c>
      <c r="G75" s="32">
        <f t="shared" si="6"/>
        <v>0</v>
      </c>
      <c r="H75" s="32">
        <f t="shared" si="6"/>
        <v>0</v>
      </c>
      <c r="I75" s="32">
        <f t="shared" si="6"/>
        <v>0</v>
      </c>
      <c r="J75" s="32">
        <f t="shared" si="6"/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32">
        <f t="shared" si="6"/>
        <v>0</v>
      </c>
      <c r="P75" s="32">
        <f t="shared" si="6"/>
        <v>0</v>
      </c>
      <c r="Q75" s="32">
        <f t="shared" si="6"/>
        <v>0</v>
      </c>
      <c r="R75" s="32">
        <f t="shared" si="6"/>
        <v>0</v>
      </c>
    </row>
    <row r="76" spans="1:18" ht="11.25" customHeight="1">
      <c r="A76" s="31"/>
      <c r="B76" s="32"/>
      <c r="C76" s="32"/>
      <c r="D76" s="71"/>
      <c r="E76" s="71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75">
      <c r="A77" s="73" t="s">
        <v>24</v>
      </c>
      <c r="B77" s="73">
        <f>B12+B19+B24+B27+B36+B40+B75</f>
        <v>60</v>
      </c>
      <c r="D77" s="73">
        <f aca="true" t="shared" si="7" ref="D77:R77">D12+D19+D24+D27+D36+D40+D75</f>
        <v>0</v>
      </c>
      <c r="E77" s="73">
        <f t="shared" si="7"/>
        <v>0</v>
      </c>
      <c r="F77" s="73">
        <f t="shared" si="7"/>
        <v>0</v>
      </c>
      <c r="G77" s="73">
        <f t="shared" si="7"/>
        <v>0</v>
      </c>
      <c r="H77" s="73">
        <f t="shared" si="7"/>
        <v>0</v>
      </c>
      <c r="I77" s="73">
        <f t="shared" si="7"/>
        <v>0</v>
      </c>
      <c r="J77" s="73">
        <f t="shared" si="7"/>
        <v>0</v>
      </c>
      <c r="K77" s="73">
        <f t="shared" si="7"/>
        <v>0</v>
      </c>
      <c r="L77" s="73">
        <f t="shared" si="7"/>
        <v>0</v>
      </c>
      <c r="M77" s="73">
        <f t="shared" si="7"/>
        <v>0</v>
      </c>
      <c r="N77" s="73">
        <f t="shared" si="7"/>
        <v>0</v>
      </c>
      <c r="O77" s="73">
        <f t="shared" si="7"/>
        <v>0</v>
      </c>
      <c r="P77" s="73">
        <f t="shared" si="7"/>
        <v>0</v>
      </c>
      <c r="Q77" s="73">
        <f t="shared" si="7"/>
        <v>0</v>
      </c>
      <c r="R77" s="73">
        <f t="shared" si="7"/>
        <v>0</v>
      </c>
    </row>
    <row r="78" spans="1:18" ht="12.75">
      <c r="A78" s="73"/>
      <c r="B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1:18" ht="12.75">
      <c r="A79" s="73"/>
      <c r="B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1:18" ht="12.75">
      <c r="A80" s="73"/>
      <c r="B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1:18" ht="12.75">
      <c r="A81" s="73"/>
      <c r="B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1:18" ht="12.75">
      <c r="A82" s="73"/>
      <c r="B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1:18" ht="12.75">
      <c r="A83" s="73"/>
      <c r="B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1:18" ht="12.75">
      <c r="A84" s="73"/>
      <c r="B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1:18" ht="12.75">
      <c r="A85" s="73"/>
      <c r="B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1:18" ht="12.75">
      <c r="A86" s="73"/>
      <c r="B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8" spans="4:10" ht="12.75">
      <c r="D88" s="76"/>
      <c r="E88" s="103" t="s">
        <v>0</v>
      </c>
      <c r="F88" s="104"/>
      <c r="G88" s="104"/>
      <c r="H88" s="104"/>
      <c r="I88" s="104"/>
      <c r="J88" s="77"/>
    </row>
    <row r="89" spans="4:10" ht="12.75">
      <c r="D89" s="86" t="s">
        <v>22</v>
      </c>
      <c r="E89" s="79"/>
      <c r="F89" s="79"/>
      <c r="G89" s="79"/>
      <c r="H89" s="79"/>
      <c r="I89" s="79"/>
      <c r="J89" s="80"/>
    </row>
    <row r="90" spans="4:10" ht="12.75">
      <c r="D90" s="87" t="s">
        <v>23</v>
      </c>
      <c r="E90" s="79"/>
      <c r="F90" s="79"/>
      <c r="G90" s="79"/>
      <c r="H90" s="79"/>
      <c r="I90" s="79"/>
      <c r="J90" s="80"/>
    </row>
    <row r="91" spans="4:10" ht="12.75">
      <c r="D91" s="78"/>
      <c r="E91" s="79"/>
      <c r="F91" s="79"/>
      <c r="G91" s="79"/>
      <c r="H91" s="79"/>
      <c r="I91" s="79"/>
      <c r="J91" s="80"/>
    </row>
    <row r="92" spans="4:10" ht="12.75">
      <c r="D92" s="78"/>
      <c r="E92" s="81" t="s">
        <v>1</v>
      </c>
      <c r="F92" s="82" t="s">
        <v>2</v>
      </c>
      <c r="G92" s="79"/>
      <c r="H92" s="79"/>
      <c r="I92" s="79"/>
      <c r="J92" s="80"/>
    </row>
    <row r="93" spans="4:10" ht="12.75">
      <c r="D93" s="78"/>
      <c r="E93" s="81" t="s">
        <v>3</v>
      </c>
      <c r="F93" s="82" t="s">
        <v>4</v>
      </c>
      <c r="G93" s="79"/>
      <c r="H93" s="79"/>
      <c r="I93" s="79"/>
      <c r="J93" s="80"/>
    </row>
    <row r="94" spans="4:10" ht="12.75">
      <c r="D94" s="78"/>
      <c r="E94" s="81" t="s">
        <v>5</v>
      </c>
      <c r="F94" s="82" t="s">
        <v>104</v>
      </c>
      <c r="G94" s="79"/>
      <c r="H94" s="79"/>
      <c r="I94" s="79"/>
      <c r="J94" s="80"/>
    </row>
    <row r="95" spans="4:10" ht="12.75">
      <c r="D95" s="78"/>
      <c r="E95" s="81" t="s">
        <v>6</v>
      </c>
      <c r="F95" s="82" t="s">
        <v>105</v>
      </c>
      <c r="G95" s="79"/>
      <c r="H95" s="79"/>
      <c r="I95" s="79"/>
      <c r="J95" s="80"/>
    </row>
    <row r="96" spans="4:10" ht="12.75">
      <c r="D96" s="78"/>
      <c r="E96" s="81" t="s">
        <v>7</v>
      </c>
      <c r="F96" s="82" t="s">
        <v>8</v>
      </c>
      <c r="G96" s="79"/>
      <c r="H96" s="79"/>
      <c r="I96" s="79"/>
      <c r="J96" s="80"/>
    </row>
    <row r="97" spans="4:10" ht="12.75">
      <c r="D97" s="78"/>
      <c r="E97" s="81" t="s">
        <v>9</v>
      </c>
      <c r="F97" s="82" t="s">
        <v>111</v>
      </c>
      <c r="G97" s="79"/>
      <c r="H97" s="79"/>
      <c r="I97" s="79"/>
      <c r="J97" s="80"/>
    </row>
    <row r="98" spans="4:10" ht="12.75">
      <c r="D98" s="78"/>
      <c r="E98" s="81" t="s">
        <v>10</v>
      </c>
      <c r="F98" s="82" t="s">
        <v>112</v>
      </c>
      <c r="G98" s="79"/>
      <c r="H98" s="79"/>
      <c r="I98" s="79"/>
      <c r="J98" s="80"/>
    </row>
    <row r="99" spans="4:10" ht="12.75">
      <c r="D99" s="78"/>
      <c r="E99" s="81" t="s">
        <v>11</v>
      </c>
      <c r="F99" s="82" t="s">
        <v>12</v>
      </c>
      <c r="G99" s="79"/>
      <c r="H99" s="79"/>
      <c r="I99" s="79"/>
      <c r="J99" s="80"/>
    </row>
    <row r="100" spans="4:10" ht="12.75">
      <c r="D100" s="78"/>
      <c r="E100" s="81" t="s">
        <v>13</v>
      </c>
      <c r="F100" s="82" t="s">
        <v>14</v>
      </c>
      <c r="G100" s="79"/>
      <c r="H100" s="79"/>
      <c r="I100" s="79"/>
      <c r="J100" s="80"/>
    </row>
    <row r="101" spans="4:10" ht="12.75">
      <c r="D101" s="78"/>
      <c r="E101" s="81" t="s">
        <v>15</v>
      </c>
      <c r="F101" s="82" t="s">
        <v>106</v>
      </c>
      <c r="G101" s="79"/>
      <c r="H101" s="79"/>
      <c r="I101" s="79"/>
      <c r="J101" s="80"/>
    </row>
    <row r="102" spans="4:10" ht="12.75">
      <c r="D102" s="78"/>
      <c r="E102" s="81" t="s">
        <v>16</v>
      </c>
      <c r="F102" s="82" t="s">
        <v>17</v>
      </c>
      <c r="G102" s="79"/>
      <c r="H102" s="79"/>
      <c r="I102" s="79"/>
      <c r="J102" s="80"/>
    </row>
    <row r="103" spans="4:10" ht="12.75">
      <c r="D103" s="78"/>
      <c r="E103" s="81" t="s">
        <v>18</v>
      </c>
      <c r="F103" s="82" t="s">
        <v>19</v>
      </c>
      <c r="G103" s="79"/>
      <c r="H103" s="79"/>
      <c r="I103" s="79"/>
      <c r="J103" s="80"/>
    </row>
    <row r="104" spans="4:10" ht="12.75">
      <c r="D104" s="78"/>
      <c r="E104" s="81" t="s">
        <v>20</v>
      </c>
      <c r="F104" s="82" t="s">
        <v>21</v>
      </c>
      <c r="G104" s="79"/>
      <c r="H104" s="79"/>
      <c r="I104" s="79"/>
      <c r="J104" s="80"/>
    </row>
    <row r="105" spans="4:10" ht="12.75">
      <c r="D105" s="83"/>
      <c r="E105" s="84"/>
      <c r="F105" s="84"/>
      <c r="G105" s="84"/>
      <c r="H105" s="84"/>
      <c r="I105" s="84"/>
      <c r="J105" s="85"/>
    </row>
  </sheetData>
  <mergeCells count="3">
    <mergeCell ref="B1:C1"/>
    <mergeCell ref="F1:R1"/>
    <mergeCell ref="E88:I88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Investigated Monitored Maine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3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94</v>
      </c>
      <c r="I1" s="24" t="s">
        <v>95</v>
      </c>
      <c r="J1" s="3" t="s">
        <v>96</v>
      </c>
    </row>
    <row r="2" spans="1:10" ht="12.75" customHeight="1">
      <c r="A2" s="31" t="s">
        <v>127</v>
      </c>
      <c r="B2" s="31" t="s">
        <v>128</v>
      </c>
      <c r="C2" s="31" t="s">
        <v>129</v>
      </c>
      <c r="D2" s="31" t="s">
        <v>102</v>
      </c>
      <c r="E2" s="47">
        <v>39631</v>
      </c>
      <c r="F2" s="47">
        <v>39634</v>
      </c>
      <c r="G2" s="31">
        <v>3</v>
      </c>
      <c r="H2" s="31" t="s">
        <v>101</v>
      </c>
      <c r="I2" s="31" t="s">
        <v>126</v>
      </c>
      <c r="J2" s="31" t="s">
        <v>84</v>
      </c>
    </row>
    <row r="3" spans="1:10" ht="12.75" customHeight="1">
      <c r="A3" s="31" t="s">
        <v>127</v>
      </c>
      <c r="B3" s="31" t="s">
        <v>130</v>
      </c>
      <c r="C3" s="31" t="s">
        <v>131</v>
      </c>
      <c r="D3" s="31" t="s">
        <v>253</v>
      </c>
      <c r="E3" s="47">
        <v>39665</v>
      </c>
      <c r="F3" s="47">
        <v>39666</v>
      </c>
      <c r="G3" s="31">
        <v>1</v>
      </c>
      <c r="H3" s="31" t="s">
        <v>101</v>
      </c>
      <c r="I3" s="31" t="s">
        <v>126</v>
      </c>
      <c r="J3" s="31" t="s">
        <v>84</v>
      </c>
    </row>
    <row r="4" spans="1:10" ht="12.75" customHeight="1">
      <c r="A4" s="31" t="s">
        <v>127</v>
      </c>
      <c r="B4" s="31" t="s">
        <v>130</v>
      </c>
      <c r="C4" s="31" t="s">
        <v>131</v>
      </c>
      <c r="D4" s="31" t="s">
        <v>253</v>
      </c>
      <c r="E4" s="47">
        <v>39669</v>
      </c>
      <c r="F4" s="47">
        <v>39672</v>
      </c>
      <c r="G4" s="31">
        <v>3</v>
      </c>
      <c r="H4" s="31" t="s">
        <v>101</v>
      </c>
      <c r="I4" s="31" t="s">
        <v>126</v>
      </c>
      <c r="J4" s="31" t="s">
        <v>84</v>
      </c>
    </row>
    <row r="5" spans="1:10" ht="12.75" customHeight="1">
      <c r="A5" s="31" t="s">
        <v>127</v>
      </c>
      <c r="B5" s="31" t="s">
        <v>130</v>
      </c>
      <c r="C5" s="31" t="s">
        <v>131</v>
      </c>
      <c r="D5" s="31" t="s">
        <v>102</v>
      </c>
      <c r="E5" s="47">
        <v>39672</v>
      </c>
      <c r="F5" s="47">
        <v>39674</v>
      </c>
      <c r="G5" s="31">
        <v>2</v>
      </c>
      <c r="H5" s="31" t="s">
        <v>101</v>
      </c>
      <c r="I5" s="31" t="s">
        <v>126</v>
      </c>
      <c r="J5" s="31" t="s">
        <v>84</v>
      </c>
    </row>
    <row r="6" spans="1:10" ht="12.75" customHeight="1">
      <c r="A6" s="31" t="s">
        <v>127</v>
      </c>
      <c r="B6" s="31" t="s">
        <v>132</v>
      </c>
      <c r="C6" s="31" t="s">
        <v>133</v>
      </c>
      <c r="D6" s="31" t="s">
        <v>102</v>
      </c>
      <c r="E6" s="47">
        <v>39666</v>
      </c>
      <c r="F6" s="47">
        <v>39672</v>
      </c>
      <c r="G6" s="31">
        <v>6</v>
      </c>
      <c r="H6" s="31" t="s">
        <v>101</v>
      </c>
      <c r="I6" s="31" t="s">
        <v>126</v>
      </c>
      <c r="J6" s="31" t="s">
        <v>84</v>
      </c>
    </row>
    <row r="7" spans="1:10" ht="12.75" customHeight="1">
      <c r="A7" s="31" t="s">
        <v>127</v>
      </c>
      <c r="B7" s="31" t="s">
        <v>136</v>
      </c>
      <c r="C7" s="31" t="s">
        <v>137</v>
      </c>
      <c r="D7" s="31" t="s">
        <v>102</v>
      </c>
      <c r="E7" s="47">
        <v>39631</v>
      </c>
      <c r="F7" s="47">
        <v>39634</v>
      </c>
      <c r="G7" s="31">
        <v>3</v>
      </c>
      <c r="H7" s="31" t="s">
        <v>101</v>
      </c>
      <c r="I7" s="31" t="s">
        <v>126</v>
      </c>
      <c r="J7" s="31" t="s">
        <v>84</v>
      </c>
    </row>
    <row r="8" spans="1:10" ht="12.75" customHeight="1">
      <c r="A8" s="31" t="s">
        <v>127</v>
      </c>
      <c r="B8" s="31" t="s">
        <v>136</v>
      </c>
      <c r="C8" s="31" t="s">
        <v>137</v>
      </c>
      <c r="D8" s="31" t="s">
        <v>102</v>
      </c>
      <c r="E8" s="47">
        <v>39673</v>
      </c>
      <c r="F8" s="47">
        <v>39674</v>
      </c>
      <c r="G8" s="31">
        <v>1</v>
      </c>
      <c r="H8" s="31" t="s">
        <v>101</v>
      </c>
      <c r="I8" s="31" t="s">
        <v>126</v>
      </c>
      <c r="J8" s="31" t="s">
        <v>84</v>
      </c>
    </row>
    <row r="9" spans="1:10" ht="12.75" customHeight="1">
      <c r="A9" s="31" t="s">
        <v>127</v>
      </c>
      <c r="B9" s="31" t="s">
        <v>138</v>
      </c>
      <c r="C9" s="31" t="s">
        <v>139</v>
      </c>
      <c r="D9" s="31" t="s">
        <v>102</v>
      </c>
      <c r="E9" s="47">
        <v>39666</v>
      </c>
      <c r="F9" s="47">
        <v>39668</v>
      </c>
      <c r="G9" s="31">
        <v>2</v>
      </c>
      <c r="H9" s="31" t="s">
        <v>101</v>
      </c>
      <c r="I9" s="31" t="s">
        <v>126</v>
      </c>
      <c r="J9" s="31" t="s">
        <v>84</v>
      </c>
    </row>
    <row r="10" spans="1:10" ht="12.75" customHeight="1">
      <c r="A10" s="31" t="s">
        <v>127</v>
      </c>
      <c r="B10" s="31" t="s">
        <v>142</v>
      </c>
      <c r="C10" s="31" t="s">
        <v>143</v>
      </c>
      <c r="D10" s="31" t="s">
        <v>102</v>
      </c>
      <c r="E10" s="47">
        <v>39651</v>
      </c>
      <c r="F10" s="47">
        <v>39652</v>
      </c>
      <c r="G10" s="31">
        <v>2</v>
      </c>
      <c r="H10" s="31" t="s">
        <v>101</v>
      </c>
      <c r="I10" s="31" t="s">
        <v>126</v>
      </c>
      <c r="J10" s="31" t="s">
        <v>84</v>
      </c>
    </row>
    <row r="11" spans="1:10" ht="12.75" customHeight="1">
      <c r="A11" s="34" t="s">
        <v>127</v>
      </c>
      <c r="B11" s="34" t="s">
        <v>142</v>
      </c>
      <c r="C11" s="34" t="s">
        <v>143</v>
      </c>
      <c r="D11" s="34" t="s">
        <v>102</v>
      </c>
      <c r="E11" s="93">
        <v>39679</v>
      </c>
      <c r="F11" s="93">
        <v>39680</v>
      </c>
      <c r="G11" s="34">
        <v>1</v>
      </c>
      <c r="H11" s="34" t="s">
        <v>101</v>
      </c>
      <c r="I11" s="34" t="s">
        <v>126</v>
      </c>
      <c r="J11" s="34" t="s">
        <v>84</v>
      </c>
    </row>
    <row r="12" spans="1:10" ht="12.75" customHeight="1">
      <c r="A12" s="31"/>
      <c r="B12" s="57">
        <f>SUM(IF(FREQUENCY(MATCH(B2:B11,B2:B11,0),MATCH(B2:B11,B2:B11,0))&gt;0,1))</f>
        <v>6</v>
      </c>
      <c r="C12" s="32"/>
      <c r="D12" s="32">
        <f>COUNTA(D2:D11)</f>
        <v>10</v>
      </c>
      <c r="E12" s="32"/>
      <c r="F12" s="32"/>
      <c r="G12" s="32">
        <f>SUM(G2:G11)</f>
        <v>24</v>
      </c>
      <c r="H12" s="31"/>
      <c r="I12" s="31"/>
      <c r="J12" s="45"/>
    </row>
    <row r="13" spans="1:10" ht="10.5" customHeight="1">
      <c r="A13" s="31"/>
      <c r="B13" s="31"/>
      <c r="C13" s="31"/>
      <c r="D13" s="31"/>
      <c r="E13" s="31"/>
      <c r="F13" s="31"/>
      <c r="G13" s="31"/>
      <c r="H13" s="31"/>
      <c r="I13" s="31"/>
      <c r="J13" s="45"/>
    </row>
    <row r="14" spans="1:10" ht="12.75" customHeight="1">
      <c r="A14" s="31" t="s">
        <v>157</v>
      </c>
      <c r="B14" s="31" t="s">
        <v>158</v>
      </c>
      <c r="C14" s="31" t="s">
        <v>159</v>
      </c>
      <c r="D14" s="31" t="s">
        <v>102</v>
      </c>
      <c r="E14" s="47">
        <v>39617</v>
      </c>
      <c r="F14" s="47">
        <v>39619</v>
      </c>
      <c r="G14" s="31">
        <v>2</v>
      </c>
      <c r="H14" s="31" t="s">
        <v>101</v>
      </c>
      <c r="I14" s="31" t="s">
        <v>126</v>
      </c>
      <c r="J14" s="31" t="s">
        <v>84</v>
      </c>
    </row>
    <row r="15" spans="1:10" ht="12.75" customHeight="1">
      <c r="A15" s="31" t="s">
        <v>157</v>
      </c>
      <c r="B15" s="31" t="s">
        <v>158</v>
      </c>
      <c r="C15" s="31" t="s">
        <v>159</v>
      </c>
      <c r="D15" s="31" t="s">
        <v>102</v>
      </c>
      <c r="E15" s="47">
        <v>39673</v>
      </c>
      <c r="F15" s="47">
        <v>39682</v>
      </c>
      <c r="G15" s="31">
        <v>9</v>
      </c>
      <c r="H15" s="31" t="s">
        <v>101</v>
      </c>
      <c r="I15" s="31" t="s">
        <v>126</v>
      </c>
      <c r="J15" s="31" t="s">
        <v>84</v>
      </c>
    </row>
    <row r="16" spans="1:10" ht="12.75" customHeight="1">
      <c r="A16" s="31" t="s">
        <v>157</v>
      </c>
      <c r="B16" s="31" t="s">
        <v>160</v>
      </c>
      <c r="C16" s="31" t="s">
        <v>161</v>
      </c>
      <c r="D16" s="31" t="s">
        <v>102</v>
      </c>
      <c r="E16" s="47">
        <v>39617</v>
      </c>
      <c r="F16" s="47">
        <v>39619</v>
      </c>
      <c r="G16" s="31">
        <v>2</v>
      </c>
      <c r="H16" s="31" t="s">
        <v>101</v>
      </c>
      <c r="I16" s="31" t="s">
        <v>126</v>
      </c>
      <c r="J16" s="31" t="s">
        <v>84</v>
      </c>
    </row>
    <row r="17" spans="1:10" ht="12.75" customHeight="1">
      <c r="A17" s="31" t="s">
        <v>157</v>
      </c>
      <c r="B17" s="31" t="s">
        <v>160</v>
      </c>
      <c r="C17" s="31" t="s">
        <v>161</v>
      </c>
      <c r="D17" s="31" t="s">
        <v>102</v>
      </c>
      <c r="E17" s="47">
        <v>39631</v>
      </c>
      <c r="F17" s="47">
        <v>39638</v>
      </c>
      <c r="G17" s="31">
        <v>7</v>
      </c>
      <c r="H17" s="31" t="s">
        <v>101</v>
      </c>
      <c r="I17" s="31" t="s">
        <v>126</v>
      </c>
      <c r="J17" s="31" t="s">
        <v>84</v>
      </c>
    </row>
    <row r="18" spans="1:10" ht="12.75" customHeight="1">
      <c r="A18" s="31" t="s">
        <v>157</v>
      </c>
      <c r="B18" s="31" t="s">
        <v>160</v>
      </c>
      <c r="C18" s="31" t="s">
        <v>161</v>
      </c>
      <c r="D18" s="31" t="s">
        <v>102</v>
      </c>
      <c r="E18" s="47">
        <v>39661</v>
      </c>
      <c r="F18" s="47">
        <v>39667</v>
      </c>
      <c r="G18" s="31">
        <v>6</v>
      </c>
      <c r="H18" s="31" t="s">
        <v>101</v>
      </c>
      <c r="I18" s="31" t="s">
        <v>126</v>
      </c>
      <c r="J18" s="31" t="s">
        <v>84</v>
      </c>
    </row>
    <row r="19" spans="1:10" ht="12.75" customHeight="1">
      <c r="A19" s="34" t="s">
        <v>157</v>
      </c>
      <c r="B19" s="34" t="s">
        <v>160</v>
      </c>
      <c r="C19" s="34" t="s">
        <v>161</v>
      </c>
      <c r="D19" s="34" t="s">
        <v>102</v>
      </c>
      <c r="E19" s="93">
        <v>39673</v>
      </c>
      <c r="F19" s="93">
        <v>39682</v>
      </c>
      <c r="G19" s="34">
        <v>9</v>
      </c>
      <c r="H19" s="34" t="s">
        <v>101</v>
      </c>
      <c r="I19" s="34" t="s">
        <v>126</v>
      </c>
      <c r="J19" s="34" t="s">
        <v>84</v>
      </c>
    </row>
    <row r="20" spans="1:10" ht="12.75" customHeight="1">
      <c r="A20" s="31"/>
      <c r="B20" s="57">
        <f>SUM(IF(FREQUENCY(MATCH(B14:B19,B14:B19,0),MATCH(B14:B19,B14:B19,0))&gt;0,1))</f>
        <v>2</v>
      </c>
      <c r="C20" s="32"/>
      <c r="D20" s="32">
        <f>COUNTA(D14:D19)</f>
        <v>6</v>
      </c>
      <c r="E20" s="32"/>
      <c r="F20" s="32"/>
      <c r="G20" s="32">
        <f>SUM(G14:G19)</f>
        <v>35</v>
      </c>
      <c r="H20" s="31"/>
      <c r="I20" s="31"/>
      <c r="J20" s="45"/>
    </row>
    <row r="21" spans="1:10" ht="10.5" customHeight="1">
      <c r="A21" s="31"/>
      <c r="B21" s="57"/>
      <c r="C21" s="32"/>
      <c r="D21" s="32"/>
      <c r="E21" s="32"/>
      <c r="F21" s="32"/>
      <c r="G21" s="32"/>
      <c r="H21" s="31"/>
      <c r="I21" s="31"/>
      <c r="J21" s="45"/>
    </row>
    <row r="22" spans="1:10" ht="12.75" customHeight="1">
      <c r="A22" s="31" t="s">
        <v>181</v>
      </c>
      <c r="B22" s="31" t="s">
        <v>182</v>
      </c>
      <c r="C22" s="31" t="s">
        <v>183</v>
      </c>
      <c r="D22" s="31" t="s">
        <v>102</v>
      </c>
      <c r="E22" s="47">
        <v>39617</v>
      </c>
      <c r="F22" s="47">
        <v>39619</v>
      </c>
      <c r="G22" s="31">
        <v>2</v>
      </c>
      <c r="H22" s="31" t="s">
        <v>101</v>
      </c>
      <c r="I22" s="31" t="s">
        <v>126</v>
      </c>
      <c r="J22" s="31" t="s">
        <v>84</v>
      </c>
    </row>
    <row r="23" spans="1:10" ht="12.75" customHeight="1">
      <c r="A23" s="31" t="s">
        <v>181</v>
      </c>
      <c r="B23" s="31" t="s">
        <v>182</v>
      </c>
      <c r="C23" s="31" t="s">
        <v>183</v>
      </c>
      <c r="D23" s="31" t="s">
        <v>102</v>
      </c>
      <c r="E23" s="47">
        <v>39638</v>
      </c>
      <c r="F23" s="47">
        <v>39666</v>
      </c>
      <c r="G23" s="31">
        <v>28</v>
      </c>
      <c r="H23" s="31" t="s">
        <v>101</v>
      </c>
      <c r="I23" s="31" t="s">
        <v>126</v>
      </c>
      <c r="J23" s="31" t="s">
        <v>84</v>
      </c>
    </row>
    <row r="24" spans="1:10" ht="12.75" customHeight="1">
      <c r="A24" s="34" t="s">
        <v>181</v>
      </c>
      <c r="B24" s="34" t="s">
        <v>184</v>
      </c>
      <c r="C24" s="34" t="s">
        <v>185</v>
      </c>
      <c r="D24" s="34" t="s">
        <v>102</v>
      </c>
      <c r="E24" s="93">
        <v>39617</v>
      </c>
      <c r="F24" s="93">
        <v>39625</v>
      </c>
      <c r="G24" s="34">
        <v>8</v>
      </c>
      <c r="H24" s="34" t="s">
        <v>101</v>
      </c>
      <c r="I24" s="34" t="s">
        <v>126</v>
      </c>
      <c r="J24" s="34" t="s">
        <v>84</v>
      </c>
    </row>
    <row r="25" spans="1:10" ht="12.75" customHeight="1">
      <c r="A25" s="31"/>
      <c r="B25" s="57">
        <f>SUM(IF(FREQUENCY(MATCH(B22:B24,B22:B24,0),MATCH(B22:B24,B22:B24,0))&gt;0,1))</f>
        <v>2</v>
      </c>
      <c r="C25" s="32"/>
      <c r="D25" s="32">
        <f>COUNTA(D22:D24)</f>
        <v>3</v>
      </c>
      <c r="E25" s="32"/>
      <c r="F25" s="32"/>
      <c r="G25" s="32">
        <f>SUM(G22:G24)</f>
        <v>38</v>
      </c>
      <c r="H25" s="31"/>
      <c r="I25" s="31"/>
      <c r="J25" s="45"/>
    </row>
    <row r="26" spans="1:10" ht="10.5" customHeight="1">
      <c r="A26" s="31"/>
      <c r="B26" s="57"/>
      <c r="C26" s="32"/>
      <c r="D26" s="32"/>
      <c r="E26" s="32"/>
      <c r="F26" s="32"/>
      <c r="G26" s="32"/>
      <c r="H26" s="31"/>
      <c r="I26" s="31"/>
      <c r="J26" s="45"/>
    </row>
    <row r="27" spans="1:10" ht="12.75" customHeight="1">
      <c r="A27" s="31" t="s">
        <v>186</v>
      </c>
      <c r="B27" s="31" t="s">
        <v>187</v>
      </c>
      <c r="C27" s="31" t="s">
        <v>188</v>
      </c>
      <c r="D27" s="31" t="s">
        <v>102</v>
      </c>
      <c r="E27" s="47">
        <v>39666</v>
      </c>
      <c r="F27" s="47">
        <v>39673</v>
      </c>
      <c r="G27" s="31">
        <v>7</v>
      </c>
      <c r="H27" s="31" t="s">
        <v>101</v>
      </c>
      <c r="I27" s="31" t="s">
        <v>126</v>
      </c>
      <c r="J27" s="31" t="s">
        <v>84</v>
      </c>
    </row>
    <row r="28" spans="1:10" ht="12.75" customHeight="1">
      <c r="A28" s="31" t="s">
        <v>186</v>
      </c>
      <c r="B28" s="31" t="s">
        <v>189</v>
      </c>
      <c r="C28" s="31" t="s">
        <v>190</v>
      </c>
      <c r="D28" s="31" t="s">
        <v>102</v>
      </c>
      <c r="E28" s="47">
        <v>39606</v>
      </c>
      <c r="F28" s="47">
        <v>39609</v>
      </c>
      <c r="G28" s="31">
        <v>4</v>
      </c>
      <c r="H28" s="31" t="s">
        <v>101</v>
      </c>
      <c r="I28" s="31" t="s">
        <v>126</v>
      </c>
      <c r="J28" s="31" t="s">
        <v>84</v>
      </c>
    </row>
    <row r="29" spans="1:10" ht="12.75" customHeight="1">
      <c r="A29" s="31" t="s">
        <v>186</v>
      </c>
      <c r="B29" s="31" t="s">
        <v>189</v>
      </c>
      <c r="C29" s="31" t="s">
        <v>190</v>
      </c>
      <c r="D29" s="31" t="s">
        <v>102</v>
      </c>
      <c r="E29" s="47">
        <v>39626</v>
      </c>
      <c r="F29" s="47">
        <v>39627</v>
      </c>
      <c r="G29" s="31">
        <v>2</v>
      </c>
      <c r="H29" s="31" t="s">
        <v>101</v>
      </c>
      <c r="I29" s="31" t="s">
        <v>126</v>
      </c>
      <c r="J29" s="31" t="s">
        <v>84</v>
      </c>
    </row>
    <row r="30" spans="1:10" ht="12.75" customHeight="1">
      <c r="A30" s="31" t="s">
        <v>186</v>
      </c>
      <c r="B30" s="31" t="s">
        <v>195</v>
      </c>
      <c r="C30" s="31" t="s">
        <v>196</v>
      </c>
      <c r="D30" s="31" t="s">
        <v>102</v>
      </c>
      <c r="E30" s="47">
        <v>39632</v>
      </c>
      <c r="F30" s="47">
        <v>39641</v>
      </c>
      <c r="G30" s="31">
        <v>9</v>
      </c>
      <c r="H30" s="31" t="s">
        <v>101</v>
      </c>
      <c r="I30" s="31" t="s">
        <v>126</v>
      </c>
      <c r="J30" s="31" t="s">
        <v>84</v>
      </c>
    </row>
    <row r="31" spans="1:10" ht="12.75" customHeight="1">
      <c r="A31" s="31" t="s">
        <v>186</v>
      </c>
      <c r="B31" s="31" t="s">
        <v>209</v>
      </c>
      <c r="C31" s="31" t="s">
        <v>210</v>
      </c>
      <c r="D31" s="31" t="s">
        <v>102</v>
      </c>
      <c r="E31" s="47">
        <v>39666</v>
      </c>
      <c r="F31" s="47">
        <v>39672</v>
      </c>
      <c r="G31" s="31">
        <v>6</v>
      </c>
      <c r="H31" s="31" t="s">
        <v>101</v>
      </c>
      <c r="I31" s="31" t="s">
        <v>126</v>
      </c>
      <c r="J31" s="31" t="s">
        <v>84</v>
      </c>
    </row>
    <row r="32" spans="1:10" ht="12.75" customHeight="1">
      <c r="A32" s="31" t="s">
        <v>186</v>
      </c>
      <c r="B32" s="31" t="s">
        <v>211</v>
      </c>
      <c r="C32" s="31" t="s">
        <v>212</v>
      </c>
      <c r="D32" s="31" t="s">
        <v>102</v>
      </c>
      <c r="E32" s="47">
        <v>39631</v>
      </c>
      <c r="F32" s="47">
        <v>39638</v>
      </c>
      <c r="G32" s="31">
        <v>7</v>
      </c>
      <c r="H32" s="31" t="s">
        <v>101</v>
      </c>
      <c r="I32" s="31" t="s">
        <v>126</v>
      </c>
      <c r="J32" s="31" t="s">
        <v>84</v>
      </c>
    </row>
    <row r="33" spans="1:10" ht="12.75" customHeight="1">
      <c r="A33" s="31" t="s">
        <v>186</v>
      </c>
      <c r="B33" s="31" t="s">
        <v>211</v>
      </c>
      <c r="C33" s="31" t="s">
        <v>212</v>
      </c>
      <c r="D33" s="31" t="s">
        <v>102</v>
      </c>
      <c r="E33" s="47">
        <v>39680</v>
      </c>
      <c r="F33" s="47">
        <v>39682</v>
      </c>
      <c r="G33" s="31">
        <v>2</v>
      </c>
      <c r="H33" s="31" t="s">
        <v>101</v>
      </c>
      <c r="I33" s="31" t="s">
        <v>126</v>
      </c>
      <c r="J33" s="31" t="s">
        <v>84</v>
      </c>
    </row>
    <row r="34" spans="1:10" ht="12.75" customHeight="1">
      <c r="A34" s="31" t="s">
        <v>186</v>
      </c>
      <c r="B34" s="31" t="s">
        <v>217</v>
      </c>
      <c r="C34" s="31" t="s">
        <v>218</v>
      </c>
      <c r="D34" s="31" t="s">
        <v>102</v>
      </c>
      <c r="E34" s="47">
        <v>39666</v>
      </c>
      <c r="F34" s="47">
        <v>39673</v>
      </c>
      <c r="G34" s="31">
        <v>7</v>
      </c>
      <c r="H34" s="31" t="s">
        <v>101</v>
      </c>
      <c r="I34" s="31" t="s">
        <v>126</v>
      </c>
      <c r="J34" s="31" t="s">
        <v>84</v>
      </c>
    </row>
    <row r="35" spans="1:10" ht="12.75" customHeight="1">
      <c r="A35" s="31" t="s">
        <v>186</v>
      </c>
      <c r="B35" s="31" t="s">
        <v>219</v>
      </c>
      <c r="C35" s="31" t="s">
        <v>220</v>
      </c>
      <c r="D35" s="31" t="s">
        <v>102</v>
      </c>
      <c r="E35" s="47">
        <v>39666</v>
      </c>
      <c r="F35" s="47">
        <v>39672</v>
      </c>
      <c r="G35" s="31">
        <v>6</v>
      </c>
      <c r="H35" s="31" t="s">
        <v>101</v>
      </c>
      <c r="I35" s="31" t="s">
        <v>126</v>
      </c>
      <c r="J35" s="31" t="s">
        <v>84</v>
      </c>
    </row>
    <row r="36" spans="1:10" ht="12.75" customHeight="1">
      <c r="A36" s="31" t="s">
        <v>186</v>
      </c>
      <c r="B36" s="31" t="s">
        <v>221</v>
      </c>
      <c r="C36" s="31" t="s">
        <v>222</v>
      </c>
      <c r="D36" s="31" t="s">
        <v>102</v>
      </c>
      <c r="E36" s="47">
        <v>39666</v>
      </c>
      <c r="F36" s="47">
        <v>39672</v>
      </c>
      <c r="G36" s="31">
        <v>6</v>
      </c>
      <c r="H36" s="31" t="s">
        <v>101</v>
      </c>
      <c r="I36" s="31" t="s">
        <v>126</v>
      </c>
      <c r="J36" s="31" t="s">
        <v>84</v>
      </c>
    </row>
    <row r="37" spans="1:10" ht="12.75" customHeight="1">
      <c r="A37" s="31" t="s">
        <v>186</v>
      </c>
      <c r="B37" s="31" t="s">
        <v>223</v>
      </c>
      <c r="C37" s="31" t="s">
        <v>224</v>
      </c>
      <c r="D37" s="31" t="s">
        <v>102</v>
      </c>
      <c r="E37" s="47">
        <v>39632</v>
      </c>
      <c r="F37" s="47">
        <v>39639</v>
      </c>
      <c r="G37" s="31">
        <v>7</v>
      </c>
      <c r="H37" s="31" t="s">
        <v>101</v>
      </c>
      <c r="I37" s="31" t="s">
        <v>126</v>
      </c>
      <c r="J37" s="31" t="s">
        <v>84</v>
      </c>
    </row>
    <row r="38" spans="1:10" ht="12.75" customHeight="1">
      <c r="A38" s="31" t="s">
        <v>186</v>
      </c>
      <c r="B38" s="31" t="s">
        <v>240</v>
      </c>
      <c r="C38" s="31" t="s">
        <v>241</v>
      </c>
      <c r="D38" s="31" t="s">
        <v>102</v>
      </c>
      <c r="E38" s="47">
        <v>39625</v>
      </c>
      <c r="F38" s="47">
        <v>39627</v>
      </c>
      <c r="G38" s="31">
        <v>2</v>
      </c>
      <c r="H38" s="31" t="s">
        <v>101</v>
      </c>
      <c r="I38" s="31" t="s">
        <v>126</v>
      </c>
      <c r="J38" s="31" t="s">
        <v>84</v>
      </c>
    </row>
    <row r="39" spans="1:10" ht="12.75" customHeight="1">
      <c r="A39" s="31" t="s">
        <v>186</v>
      </c>
      <c r="B39" s="31" t="s">
        <v>244</v>
      </c>
      <c r="C39" s="31" t="s">
        <v>245</v>
      </c>
      <c r="D39" s="31" t="s">
        <v>102</v>
      </c>
      <c r="E39" s="47">
        <v>39606</v>
      </c>
      <c r="F39" s="47">
        <v>39609</v>
      </c>
      <c r="G39" s="31">
        <v>4</v>
      </c>
      <c r="H39" s="31" t="s">
        <v>101</v>
      </c>
      <c r="I39" s="31" t="s">
        <v>126</v>
      </c>
      <c r="J39" s="31" t="s">
        <v>84</v>
      </c>
    </row>
    <row r="40" spans="1:10" ht="12.75" customHeight="1">
      <c r="A40" s="31" t="s">
        <v>186</v>
      </c>
      <c r="B40" s="31" t="s">
        <v>248</v>
      </c>
      <c r="C40" s="31" t="s">
        <v>249</v>
      </c>
      <c r="D40" s="31" t="s">
        <v>102</v>
      </c>
      <c r="E40" s="47">
        <v>39666</v>
      </c>
      <c r="F40" s="47">
        <v>39672</v>
      </c>
      <c r="G40" s="31">
        <v>6</v>
      </c>
      <c r="H40" s="31" t="s">
        <v>101</v>
      </c>
      <c r="I40" s="31" t="s">
        <v>126</v>
      </c>
      <c r="J40" s="31" t="s">
        <v>84</v>
      </c>
    </row>
    <row r="41" spans="1:10" ht="12.75" customHeight="1">
      <c r="A41" s="34" t="s">
        <v>186</v>
      </c>
      <c r="B41" s="34" t="s">
        <v>248</v>
      </c>
      <c r="C41" s="34" t="s">
        <v>249</v>
      </c>
      <c r="D41" s="34" t="s">
        <v>102</v>
      </c>
      <c r="E41" s="93">
        <v>39680</v>
      </c>
      <c r="F41" s="93">
        <v>39682</v>
      </c>
      <c r="G41" s="34">
        <v>2</v>
      </c>
      <c r="H41" s="34" t="s">
        <v>101</v>
      </c>
      <c r="I41" s="34" t="s">
        <v>126</v>
      </c>
      <c r="J41" s="34" t="s">
        <v>84</v>
      </c>
    </row>
    <row r="42" spans="1:10" ht="12.75" customHeight="1">
      <c r="A42" s="31"/>
      <c r="B42" s="57">
        <f>SUM(IF(FREQUENCY(MATCH(B27:B41,B27:B41,0),MATCH(B27:B41,B27:B41,0))&gt;0,1))</f>
        <v>12</v>
      </c>
      <c r="C42" s="32"/>
      <c r="D42" s="32">
        <f>COUNTA(D27:D41)</f>
        <v>15</v>
      </c>
      <c r="E42" s="32"/>
      <c r="F42" s="32"/>
      <c r="G42" s="32">
        <f>SUM(G27:G41)</f>
        <v>77</v>
      </c>
      <c r="H42" s="31"/>
      <c r="I42" s="31"/>
      <c r="J42" s="45"/>
    </row>
    <row r="43" spans="1:10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45"/>
    </row>
    <row r="44" spans="1:10" ht="12.75" customHeight="1">
      <c r="A44" s="32" t="s">
        <v>108</v>
      </c>
      <c r="B44" s="43">
        <f>B12+B20+B25+B42</f>
        <v>22</v>
      </c>
      <c r="C44" s="43"/>
      <c r="D44" s="43">
        <f>D12+D20+D25+D42</f>
        <v>34</v>
      </c>
      <c r="E44" s="31"/>
      <c r="F44" s="31"/>
      <c r="G44" s="43">
        <f>G12+G20+G25+G42</f>
        <v>174</v>
      </c>
      <c r="H44" s="31"/>
      <c r="I44" s="31"/>
      <c r="J44" s="45"/>
    </row>
    <row r="45" ht="12.75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Maine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3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3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07" t="s">
        <v>87</v>
      </c>
      <c r="C1" s="108"/>
      <c r="D1" s="108"/>
      <c r="E1" s="108"/>
      <c r="F1" s="30"/>
      <c r="G1" s="105" t="s">
        <v>86</v>
      </c>
      <c r="H1" s="106"/>
      <c r="I1" s="106"/>
      <c r="J1" s="106"/>
      <c r="K1" s="106"/>
    </row>
    <row r="2" spans="1:147" s="9" customFormat="1" ht="50.25" customHeight="1">
      <c r="A2" s="19" t="s">
        <v>54</v>
      </c>
      <c r="B2" s="94" t="s">
        <v>55</v>
      </c>
      <c r="C2" s="94" t="s">
        <v>44</v>
      </c>
      <c r="D2" s="94" t="s">
        <v>35</v>
      </c>
      <c r="E2" s="94" t="s">
        <v>68</v>
      </c>
      <c r="F2" s="30"/>
      <c r="G2" s="94" t="s">
        <v>36</v>
      </c>
      <c r="H2" s="94" t="s">
        <v>37</v>
      </c>
      <c r="I2" s="94" t="s">
        <v>38</v>
      </c>
      <c r="J2" s="94" t="s">
        <v>39</v>
      </c>
      <c r="K2" s="94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s="8" customFormat="1" ht="12.75" customHeight="1">
      <c r="A3" s="31" t="s">
        <v>127</v>
      </c>
      <c r="B3" s="31" t="s">
        <v>128</v>
      </c>
      <c r="C3" s="31" t="s">
        <v>129</v>
      </c>
      <c r="D3" s="30">
        <v>1</v>
      </c>
      <c r="E3" s="30">
        <v>3</v>
      </c>
      <c r="F3" s="30"/>
      <c r="G3" s="30"/>
      <c r="H3" s="30"/>
      <c r="I3" s="30">
        <v>1</v>
      </c>
      <c r="J3" s="30"/>
      <c r="K3" s="30"/>
    </row>
    <row r="4" spans="1:11" s="8" customFormat="1" ht="12.75" customHeight="1">
      <c r="A4" s="31" t="s">
        <v>127</v>
      </c>
      <c r="B4" s="31" t="s">
        <v>130</v>
      </c>
      <c r="C4" s="31" t="s">
        <v>131</v>
      </c>
      <c r="D4" s="30">
        <v>3</v>
      </c>
      <c r="E4" s="30">
        <v>6</v>
      </c>
      <c r="F4" s="30"/>
      <c r="G4" s="30">
        <v>1</v>
      </c>
      <c r="H4" s="30">
        <v>1</v>
      </c>
      <c r="I4" s="30">
        <v>1</v>
      </c>
      <c r="J4" s="30"/>
      <c r="K4" s="30"/>
    </row>
    <row r="5" spans="1:11" s="8" customFormat="1" ht="12.75" customHeight="1">
      <c r="A5" s="31" t="s">
        <v>127</v>
      </c>
      <c r="B5" s="31" t="s">
        <v>132</v>
      </c>
      <c r="C5" s="31" t="s">
        <v>133</v>
      </c>
      <c r="D5" s="30">
        <v>1</v>
      </c>
      <c r="E5" s="30">
        <v>6</v>
      </c>
      <c r="F5" s="30"/>
      <c r="G5" s="30"/>
      <c r="H5" s="30"/>
      <c r="I5" s="30">
        <v>1</v>
      </c>
      <c r="J5" s="30"/>
      <c r="K5" s="30"/>
    </row>
    <row r="6" spans="1:11" s="8" customFormat="1" ht="12.75" customHeight="1">
      <c r="A6" s="31" t="s">
        <v>127</v>
      </c>
      <c r="B6" s="31" t="s">
        <v>136</v>
      </c>
      <c r="C6" s="31" t="s">
        <v>137</v>
      </c>
      <c r="D6" s="30">
        <v>2</v>
      </c>
      <c r="E6" s="30">
        <v>4</v>
      </c>
      <c r="F6" s="30"/>
      <c r="G6" s="30">
        <v>1</v>
      </c>
      <c r="H6" s="30"/>
      <c r="I6" s="30">
        <v>1</v>
      </c>
      <c r="J6" s="30"/>
      <c r="K6" s="30"/>
    </row>
    <row r="7" spans="1:11" s="8" customFormat="1" ht="12.75" customHeight="1">
      <c r="A7" s="31" t="s">
        <v>127</v>
      </c>
      <c r="B7" s="31" t="s">
        <v>138</v>
      </c>
      <c r="C7" s="31" t="s">
        <v>139</v>
      </c>
      <c r="D7" s="30">
        <v>1</v>
      </c>
      <c r="E7" s="30">
        <v>2</v>
      </c>
      <c r="F7" s="30"/>
      <c r="G7" s="30"/>
      <c r="H7" s="30">
        <v>1</v>
      </c>
      <c r="I7" s="30"/>
      <c r="J7" s="30"/>
      <c r="K7" s="30"/>
    </row>
    <row r="8" spans="1:11" s="8" customFormat="1" ht="12.75" customHeight="1">
      <c r="A8" s="34" t="s">
        <v>127</v>
      </c>
      <c r="B8" s="34" t="s">
        <v>142</v>
      </c>
      <c r="C8" s="34" t="s">
        <v>143</v>
      </c>
      <c r="D8" s="95">
        <v>2</v>
      </c>
      <c r="E8" s="95">
        <v>3</v>
      </c>
      <c r="F8" s="95"/>
      <c r="G8" s="95">
        <v>1</v>
      </c>
      <c r="H8" s="95">
        <v>1</v>
      </c>
      <c r="I8" s="95"/>
      <c r="J8" s="95"/>
      <c r="K8" s="95"/>
    </row>
    <row r="9" spans="1:11" ht="12.75" customHeight="1">
      <c r="A9" s="31"/>
      <c r="B9" s="32">
        <f>COUNTA(B3:B8)</f>
        <v>6</v>
      </c>
      <c r="C9" s="32"/>
      <c r="D9" s="41">
        <f>SUM(D3:D8)</f>
        <v>10</v>
      </c>
      <c r="E9" s="41">
        <f>SUM(E3:E8)</f>
        <v>24</v>
      </c>
      <c r="F9" s="41"/>
      <c r="G9" s="41">
        <f>SUM(G3:G8)</f>
        <v>3</v>
      </c>
      <c r="H9" s="41">
        <f>SUM(H3:H8)</f>
        <v>3</v>
      </c>
      <c r="I9" s="41">
        <f>SUM(I3:I8)</f>
        <v>4</v>
      </c>
      <c r="J9" s="41">
        <f>SUM(J3:J8)</f>
        <v>0</v>
      </c>
      <c r="K9" s="41">
        <f>SUM(K3:K8)</f>
        <v>0</v>
      </c>
    </row>
    <row r="10" spans="1:11" ht="12.75" customHeight="1">
      <c r="A10" s="31"/>
      <c r="B10" s="31"/>
      <c r="C10" s="31"/>
      <c r="D10" s="35"/>
      <c r="E10" s="35"/>
      <c r="F10" s="35"/>
      <c r="G10" s="35"/>
      <c r="H10" s="35"/>
      <c r="I10" s="35"/>
      <c r="J10" s="35"/>
      <c r="K10" s="35"/>
    </row>
    <row r="11" spans="1:11" ht="12.75" customHeight="1">
      <c r="A11" s="31" t="s">
        <v>157</v>
      </c>
      <c r="B11" s="31" t="s">
        <v>158</v>
      </c>
      <c r="C11" s="31" t="s">
        <v>159</v>
      </c>
      <c r="D11" s="35">
        <v>2</v>
      </c>
      <c r="E11" s="35">
        <v>11</v>
      </c>
      <c r="F11" s="35"/>
      <c r="G11" s="35"/>
      <c r="H11" s="35">
        <v>1</v>
      </c>
      <c r="I11" s="35"/>
      <c r="J11" s="35">
        <v>1</v>
      </c>
      <c r="K11" s="35"/>
    </row>
    <row r="12" spans="1:11" ht="12.75" customHeight="1">
      <c r="A12" s="34" t="s">
        <v>157</v>
      </c>
      <c r="B12" s="34" t="s">
        <v>160</v>
      </c>
      <c r="C12" s="34" t="s">
        <v>161</v>
      </c>
      <c r="D12" s="48">
        <v>4</v>
      </c>
      <c r="E12" s="48">
        <v>24</v>
      </c>
      <c r="F12" s="48"/>
      <c r="G12" s="48"/>
      <c r="H12" s="48">
        <v>1</v>
      </c>
      <c r="I12" s="48">
        <v>2</v>
      </c>
      <c r="J12" s="48">
        <v>1</v>
      </c>
      <c r="K12" s="48"/>
    </row>
    <row r="13" spans="1:11" ht="12.75" customHeight="1">
      <c r="A13" s="31"/>
      <c r="B13" s="32">
        <f>COUNTA(B11:B12)</f>
        <v>2</v>
      </c>
      <c r="C13" s="32"/>
      <c r="D13" s="32">
        <f>SUM(D11:D12)</f>
        <v>6</v>
      </c>
      <c r="E13" s="32">
        <f>SUM(E11:E12)</f>
        <v>35</v>
      </c>
      <c r="F13" s="35"/>
      <c r="G13" s="32">
        <f>SUM(G11:G12)</f>
        <v>0</v>
      </c>
      <c r="H13" s="32">
        <f>SUM(H11:H12)</f>
        <v>2</v>
      </c>
      <c r="I13" s="32">
        <f>SUM(I11:I12)</f>
        <v>2</v>
      </c>
      <c r="J13" s="32">
        <f>SUM(J11:J12)</f>
        <v>2</v>
      </c>
      <c r="K13" s="32">
        <f>SUM(K11:K12)</f>
        <v>0</v>
      </c>
    </row>
    <row r="14" spans="1:11" ht="12.75" customHeight="1">
      <c r="A14" s="31"/>
      <c r="B14" s="31"/>
      <c r="C14" s="31"/>
      <c r="D14" s="35"/>
      <c r="E14" s="35"/>
      <c r="F14" s="35"/>
      <c r="G14" s="35"/>
      <c r="H14" s="35"/>
      <c r="I14" s="35"/>
      <c r="J14" s="35"/>
      <c r="K14" s="35"/>
    </row>
    <row r="15" spans="1:11" ht="12.75" customHeight="1">
      <c r="A15" s="31" t="s">
        <v>181</v>
      </c>
      <c r="B15" s="31" t="s">
        <v>182</v>
      </c>
      <c r="C15" s="31" t="s">
        <v>183</v>
      </c>
      <c r="D15" s="35">
        <v>2</v>
      </c>
      <c r="E15" s="35">
        <v>30</v>
      </c>
      <c r="F15" s="35"/>
      <c r="G15" s="35"/>
      <c r="H15" s="35">
        <v>1</v>
      </c>
      <c r="I15" s="35"/>
      <c r="J15" s="35">
        <v>1</v>
      </c>
      <c r="K15" s="35"/>
    </row>
    <row r="16" spans="1:11" ht="12.75" customHeight="1">
      <c r="A16" s="34" t="s">
        <v>181</v>
      </c>
      <c r="B16" s="34" t="s">
        <v>184</v>
      </c>
      <c r="C16" s="34" t="s">
        <v>185</v>
      </c>
      <c r="D16" s="48">
        <v>1</v>
      </c>
      <c r="E16" s="48">
        <v>8</v>
      </c>
      <c r="F16" s="48"/>
      <c r="G16" s="48"/>
      <c r="H16" s="48"/>
      <c r="I16" s="48"/>
      <c r="J16" s="48">
        <v>1</v>
      </c>
      <c r="K16" s="48"/>
    </row>
    <row r="17" spans="1:11" ht="12.75" customHeight="1">
      <c r="A17" s="31"/>
      <c r="B17" s="32">
        <f>COUNTA(B15:B16)</f>
        <v>2</v>
      </c>
      <c r="C17" s="32"/>
      <c r="D17" s="32">
        <f>SUM(D15:D16)</f>
        <v>3</v>
      </c>
      <c r="E17" s="32">
        <f>SUM(E15:E16)</f>
        <v>38</v>
      </c>
      <c r="F17" s="35"/>
      <c r="G17" s="32">
        <f>SUM(G15:G16)</f>
        <v>0</v>
      </c>
      <c r="H17" s="32">
        <f>SUM(H15:H16)</f>
        <v>1</v>
      </c>
      <c r="I17" s="32">
        <f>SUM(I15:I16)</f>
        <v>0</v>
      </c>
      <c r="J17" s="32">
        <f>SUM(J15:J16)</f>
        <v>2</v>
      </c>
      <c r="K17" s="32">
        <f>SUM(K15:K16)</f>
        <v>0</v>
      </c>
    </row>
    <row r="18" spans="1:11" ht="12.75" customHeight="1">
      <c r="A18" s="31"/>
      <c r="B18" s="31"/>
      <c r="C18" s="31"/>
      <c r="D18" s="35"/>
      <c r="E18" s="35"/>
      <c r="F18" s="35"/>
      <c r="G18" s="35"/>
      <c r="H18" s="35"/>
      <c r="I18" s="35"/>
      <c r="J18" s="35"/>
      <c r="K18" s="35"/>
    </row>
    <row r="19" spans="1:11" ht="12.75" customHeight="1">
      <c r="A19" s="31" t="s">
        <v>186</v>
      </c>
      <c r="B19" s="31" t="s">
        <v>187</v>
      </c>
      <c r="C19" s="31" t="s">
        <v>188</v>
      </c>
      <c r="D19" s="35">
        <v>1</v>
      </c>
      <c r="E19" s="35">
        <v>7</v>
      </c>
      <c r="F19" s="35"/>
      <c r="G19" s="35"/>
      <c r="H19" s="35"/>
      <c r="I19" s="35">
        <v>1</v>
      </c>
      <c r="J19" s="35"/>
      <c r="K19" s="35"/>
    </row>
    <row r="20" spans="1:11" ht="12.75" customHeight="1">
      <c r="A20" s="31" t="s">
        <v>186</v>
      </c>
      <c r="B20" s="31" t="s">
        <v>189</v>
      </c>
      <c r="C20" s="31" t="s">
        <v>190</v>
      </c>
      <c r="D20" s="35">
        <v>2</v>
      </c>
      <c r="E20" s="35">
        <v>6</v>
      </c>
      <c r="F20" s="35"/>
      <c r="G20" s="35"/>
      <c r="H20" s="35">
        <v>1</v>
      </c>
      <c r="I20" s="35">
        <v>1</v>
      </c>
      <c r="J20" s="35"/>
      <c r="K20" s="35"/>
    </row>
    <row r="21" spans="1:11" ht="12.75" customHeight="1">
      <c r="A21" s="31" t="s">
        <v>186</v>
      </c>
      <c r="B21" s="31" t="s">
        <v>195</v>
      </c>
      <c r="C21" s="31" t="s">
        <v>196</v>
      </c>
      <c r="D21" s="35">
        <v>1</v>
      </c>
      <c r="E21" s="35">
        <v>9</v>
      </c>
      <c r="F21" s="35"/>
      <c r="G21" s="35"/>
      <c r="H21" s="35"/>
      <c r="I21" s="35"/>
      <c r="J21" s="35">
        <v>1</v>
      </c>
      <c r="K21" s="35"/>
    </row>
    <row r="22" spans="1:11" ht="12.75" customHeight="1">
      <c r="A22" s="31" t="s">
        <v>186</v>
      </c>
      <c r="B22" s="31" t="s">
        <v>209</v>
      </c>
      <c r="C22" s="31" t="s">
        <v>210</v>
      </c>
      <c r="D22" s="35">
        <v>1</v>
      </c>
      <c r="E22" s="35">
        <v>6</v>
      </c>
      <c r="F22" s="35"/>
      <c r="G22" s="35"/>
      <c r="H22" s="35"/>
      <c r="I22" s="35">
        <v>1</v>
      </c>
      <c r="J22" s="35"/>
      <c r="K22" s="35"/>
    </row>
    <row r="23" spans="1:11" ht="12.75" customHeight="1">
      <c r="A23" s="31" t="s">
        <v>186</v>
      </c>
      <c r="B23" s="31" t="s">
        <v>211</v>
      </c>
      <c r="C23" s="31" t="s">
        <v>212</v>
      </c>
      <c r="D23" s="35">
        <v>2</v>
      </c>
      <c r="E23" s="35">
        <v>9</v>
      </c>
      <c r="F23" s="35"/>
      <c r="G23" s="35"/>
      <c r="H23" s="35">
        <v>1</v>
      </c>
      <c r="I23" s="35">
        <v>1</v>
      </c>
      <c r="J23" s="35"/>
      <c r="K23" s="35"/>
    </row>
    <row r="24" spans="1:11" ht="12.75" customHeight="1">
      <c r="A24" s="31" t="s">
        <v>186</v>
      </c>
      <c r="B24" s="31" t="s">
        <v>217</v>
      </c>
      <c r="C24" s="31" t="s">
        <v>218</v>
      </c>
      <c r="D24" s="35">
        <v>1</v>
      </c>
      <c r="E24" s="35">
        <v>7</v>
      </c>
      <c r="F24" s="35"/>
      <c r="G24" s="35"/>
      <c r="H24" s="35"/>
      <c r="I24" s="35">
        <v>1</v>
      </c>
      <c r="J24" s="35"/>
      <c r="K24" s="35"/>
    </row>
    <row r="25" spans="1:11" ht="12.75" customHeight="1">
      <c r="A25" s="31" t="s">
        <v>186</v>
      </c>
      <c r="B25" s="31" t="s">
        <v>219</v>
      </c>
      <c r="C25" s="31" t="s">
        <v>220</v>
      </c>
      <c r="D25" s="35">
        <v>1</v>
      </c>
      <c r="E25" s="35">
        <v>6</v>
      </c>
      <c r="F25" s="35"/>
      <c r="G25" s="35"/>
      <c r="H25" s="35"/>
      <c r="I25" s="35">
        <v>1</v>
      </c>
      <c r="J25" s="35"/>
      <c r="K25" s="35"/>
    </row>
    <row r="26" spans="1:11" ht="12.75" customHeight="1">
      <c r="A26" s="31" t="s">
        <v>186</v>
      </c>
      <c r="B26" s="31" t="s">
        <v>221</v>
      </c>
      <c r="C26" s="31" t="s">
        <v>222</v>
      </c>
      <c r="D26" s="35">
        <v>1</v>
      </c>
      <c r="E26" s="35">
        <v>6</v>
      </c>
      <c r="F26" s="35"/>
      <c r="G26" s="35"/>
      <c r="H26" s="35"/>
      <c r="I26" s="35">
        <v>1</v>
      </c>
      <c r="J26" s="35"/>
      <c r="K26" s="35"/>
    </row>
    <row r="27" spans="1:11" ht="12.75" customHeight="1">
      <c r="A27" s="31" t="s">
        <v>186</v>
      </c>
      <c r="B27" s="31" t="s">
        <v>223</v>
      </c>
      <c r="C27" s="31" t="s">
        <v>224</v>
      </c>
      <c r="D27" s="35">
        <v>1</v>
      </c>
      <c r="E27" s="35">
        <v>7</v>
      </c>
      <c r="F27" s="35"/>
      <c r="G27" s="35"/>
      <c r="H27" s="35"/>
      <c r="I27" s="35">
        <v>1</v>
      </c>
      <c r="J27" s="35"/>
      <c r="K27" s="35"/>
    </row>
    <row r="28" spans="1:11" ht="12.75" customHeight="1">
      <c r="A28" s="31" t="s">
        <v>186</v>
      </c>
      <c r="B28" s="31" t="s">
        <v>240</v>
      </c>
      <c r="C28" s="31" t="s">
        <v>241</v>
      </c>
      <c r="D28" s="35">
        <v>1</v>
      </c>
      <c r="E28" s="35">
        <v>2</v>
      </c>
      <c r="F28" s="35"/>
      <c r="G28" s="35"/>
      <c r="H28" s="35">
        <v>1</v>
      </c>
      <c r="I28" s="35"/>
      <c r="J28" s="35"/>
      <c r="K28" s="35"/>
    </row>
    <row r="29" spans="1:11" ht="12.75" customHeight="1">
      <c r="A29" s="31" t="s">
        <v>186</v>
      </c>
      <c r="B29" s="31" t="s">
        <v>244</v>
      </c>
      <c r="C29" s="31" t="s">
        <v>245</v>
      </c>
      <c r="D29" s="35">
        <v>1</v>
      </c>
      <c r="E29" s="35">
        <v>4</v>
      </c>
      <c r="F29" s="35"/>
      <c r="G29" s="35"/>
      <c r="H29" s="35"/>
      <c r="I29" s="35">
        <v>1</v>
      </c>
      <c r="J29" s="35"/>
      <c r="K29" s="35"/>
    </row>
    <row r="30" spans="1:11" ht="12.75" customHeight="1">
      <c r="A30" s="34" t="s">
        <v>186</v>
      </c>
      <c r="B30" s="34" t="s">
        <v>248</v>
      </c>
      <c r="C30" s="34" t="s">
        <v>249</v>
      </c>
      <c r="D30" s="48">
        <v>2</v>
      </c>
      <c r="E30" s="48">
        <v>8</v>
      </c>
      <c r="F30" s="48"/>
      <c r="G30" s="48"/>
      <c r="H30" s="48">
        <v>1</v>
      </c>
      <c r="I30" s="48">
        <v>1</v>
      </c>
      <c r="J30" s="48"/>
      <c r="K30" s="48"/>
    </row>
    <row r="31" spans="1:11" ht="12.75" customHeight="1">
      <c r="A31" s="31"/>
      <c r="B31" s="32">
        <f>COUNTA(B19:B30)</f>
        <v>12</v>
      </c>
      <c r="C31" s="32"/>
      <c r="D31" s="41">
        <f>SUM(D19:D30)</f>
        <v>15</v>
      </c>
      <c r="E31" s="41">
        <f>SUM(E19:E30)</f>
        <v>77</v>
      </c>
      <c r="F31" s="41"/>
      <c r="G31" s="41">
        <f>SUM(G19:G30)</f>
        <v>0</v>
      </c>
      <c r="H31" s="41">
        <f>SUM(H19:H30)</f>
        <v>4</v>
      </c>
      <c r="I31" s="41">
        <f>SUM(I19:I30)</f>
        <v>10</v>
      </c>
      <c r="J31" s="41">
        <f>SUM(J19:J30)</f>
        <v>1</v>
      </c>
      <c r="K31" s="41">
        <f>SUM(K19:K30)</f>
        <v>0</v>
      </c>
    </row>
    <row r="32" spans="1:11" ht="12.75" customHeight="1">
      <c r="A32" s="31"/>
      <c r="B32" s="32"/>
      <c r="C32" s="32"/>
      <c r="D32" s="32"/>
      <c r="E32" s="32"/>
      <c r="F32" s="35"/>
      <c r="G32" s="32"/>
      <c r="H32" s="32"/>
      <c r="I32" s="32"/>
      <c r="J32" s="32"/>
      <c r="K32" s="32"/>
    </row>
    <row r="33" spans="1:11" ht="12.75" customHeight="1">
      <c r="A33" s="32" t="s">
        <v>108</v>
      </c>
      <c r="B33" s="43">
        <f>B9+B13+B17+B31</f>
        <v>22</v>
      </c>
      <c r="C33" s="36"/>
      <c r="D33" s="43">
        <f>D9+D13+D17+D31</f>
        <v>34</v>
      </c>
      <c r="E33" s="43">
        <f>E9+E13+E17+E31</f>
        <v>174</v>
      </c>
      <c r="F33" s="35"/>
      <c r="G33" s="43">
        <f>G9+G13+G17+G31</f>
        <v>3</v>
      </c>
      <c r="H33" s="43">
        <f>H9+H13+H17+H31</f>
        <v>10</v>
      </c>
      <c r="I33" s="43">
        <f>I9+I13+I17+I31</f>
        <v>16</v>
      </c>
      <c r="J33" s="43">
        <f>J9+J13+J17+J31</f>
        <v>5</v>
      </c>
      <c r="K33" s="43">
        <f>K9+K13+K17+K31</f>
        <v>0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Maine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4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10" t="s">
        <v>88</v>
      </c>
      <c r="C1" s="110"/>
      <c r="D1" s="46"/>
      <c r="E1" s="51"/>
      <c r="F1" s="46"/>
      <c r="G1" s="109" t="s">
        <v>93</v>
      </c>
      <c r="H1" s="109"/>
      <c r="I1" s="109"/>
      <c r="J1" s="46"/>
      <c r="K1" s="110" t="s">
        <v>103</v>
      </c>
      <c r="L1" s="110"/>
    </row>
    <row r="2" spans="1:12" s="49" customFormat="1" ht="48.75" customHeight="1">
      <c r="A2" s="3" t="s">
        <v>54</v>
      </c>
      <c r="B2" s="3" t="s">
        <v>55</v>
      </c>
      <c r="C2" s="3" t="s">
        <v>44</v>
      </c>
      <c r="D2" s="3"/>
      <c r="E2" s="52" t="s">
        <v>92</v>
      </c>
      <c r="F2" s="3"/>
      <c r="G2" s="3" t="s">
        <v>89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s="30" customFormat="1" ht="12.75" customHeight="1">
      <c r="A3" s="31" t="s">
        <v>127</v>
      </c>
      <c r="B3" s="31" t="s">
        <v>128</v>
      </c>
      <c r="C3" s="31" t="s">
        <v>129</v>
      </c>
      <c r="D3" s="31"/>
      <c r="E3" s="31">
        <v>98</v>
      </c>
      <c r="F3" s="36"/>
      <c r="G3" s="35" t="s">
        <v>97</v>
      </c>
      <c r="H3" s="30">
        <v>3</v>
      </c>
      <c r="I3" s="58">
        <f aca="true" t="shared" si="0" ref="I3:I12">H3/E3</f>
        <v>0.030612244897959183</v>
      </c>
      <c r="J3" s="46"/>
      <c r="K3" s="59">
        <f aca="true" t="shared" si="1" ref="K3:K11">E3-H3</f>
        <v>95</v>
      </c>
      <c r="L3" s="58">
        <f aca="true" t="shared" si="2" ref="L3:L12">K3/E3</f>
        <v>0.9693877551020408</v>
      </c>
    </row>
    <row r="4" spans="1:12" s="30" customFormat="1" ht="12.75" customHeight="1">
      <c r="A4" s="31" t="s">
        <v>127</v>
      </c>
      <c r="B4" s="31" t="s">
        <v>130</v>
      </c>
      <c r="C4" s="31" t="s">
        <v>131</v>
      </c>
      <c r="D4" s="31"/>
      <c r="E4" s="31">
        <v>98</v>
      </c>
      <c r="F4" s="36"/>
      <c r="G4" s="35" t="s">
        <v>97</v>
      </c>
      <c r="H4" s="30">
        <v>6</v>
      </c>
      <c r="I4" s="58">
        <f t="shared" si="0"/>
        <v>0.061224489795918366</v>
      </c>
      <c r="J4" s="46"/>
      <c r="K4" s="59">
        <f t="shared" si="1"/>
        <v>92</v>
      </c>
      <c r="L4" s="58">
        <f t="shared" si="2"/>
        <v>0.9387755102040817</v>
      </c>
    </row>
    <row r="5" spans="1:12" s="30" customFormat="1" ht="12.75" customHeight="1">
      <c r="A5" s="31" t="s">
        <v>127</v>
      </c>
      <c r="B5" s="31" t="s">
        <v>132</v>
      </c>
      <c r="C5" s="31" t="s">
        <v>133</v>
      </c>
      <c r="D5" s="31"/>
      <c r="E5" s="31">
        <v>98</v>
      </c>
      <c r="F5" s="36"/>
      <c r="G5" s="35" t="s">
        <v>97</v>
      </c>
      <c r="H5" s="30">
        <v>6</v>
      </c>
      <c r="I5" s="58">
        <f t="shared" si="0"/>
        <v>0.061224489795918366</v>
      </c>
      <c r="J5" s="46"/>
      <c r="K5" s="59">
        <f t="shared" si="1"/>
        <v>92</v>
      </c>
      <c r="L5" s="58">
        <f t="shared" si="2"/>
        <v>0.9387755102040817</v>
      </c>
    </row>
    <row r="6" spans="1:12" s="30" customFormat="1" ht="12.75" customHeight="1">
      <c r="A6" s="31" t="s">
        <v>127</v>
      </c>
      <c r="B6" s="31" t="s">
        <v>134</v>
      </c>
      <c r="C6" s="31" t="s">
        <v>135</v>
      </c>
      <c r="D6" s="31"/>
      <c r="E6" s="31">
        <v>98</v>
      </c>
      <c r="F6" s="36"/>
      <c r="G6" s="35"/>
      <c r="H6" s="35"/>
      <c r="I6" s="58">
        <f t="shared" si="0"/>
        <v>0</v>
      </c>
      <c r="J6" s="46"/>
      <c r="K6" s="59">
        <f t="shared" si="1"/>
        <v>98</v>
      </c>
      <c r="L6" s="58">
        <f t="shared" si="2"/>
        <v>1</v>
      </c>
    </row>
    <row r="7" spans="1:12" s="30" customFormat="1" ht="12.75" customHeight="1">
      <c r="A7" s="31" t="s">
        <v>127</v>
      </c>
      <c r="B7" s="31" t="s">
        <v>136</v>
      </c>
      <c r="C7" s="31" t="s">
        <v>137</v>
      </c>
      <c r="D7" s="31"/>
      <c r="E7" s="31">
        <v>98</v>
      </c>
      <c r="F7" s="36"/>
      <c r="G7" s="35" t="s">
        <v>97</v>
      </c>
      <c r="H7" s="30">
        <v>4</v>
      </c>
      <c r="I7" s="58">
        <f t="shared" si="0"/>
        <v>0.04081632653061224</v>
      </c>
      <c r="J7" s="46"/>
      <c r="K7" s="59">
        <f t="shared" si="1"/>
        <v>94</v>
      </c>
      <c r="L7" s="58">
        <f t="shared" si="2"/>
        <v>0.9591836734693877</v>
      </c>
    </row>
    <row r="8" spans="1:12" s="30" customFormat="1" ht="12.75" customHeight="1">
      <c r="A8" s="31" t="s">
        <v>127</v>
      </c>
      <c r="B8" s="31" t="s">
        <v>138</v>
      </c>
      <c r="C8" s="31" t="s">
        <v>139</v>
      </c>
      <c r="D8" s="31"/>
      <c r="E8" s="31">
        <v>98</v>
      </c>
      <c r="F8" s="36"/>
      <c r="G8" s="35" t="s">
        <v>97</v>
      </c>
      <c r="H8" s="30">
        <v>2</v>
      </c>
      <c r="I8" s="58">
        <f t="shared" si="0"/>
        <v>0.02040816326530612</v>
      </c>
      <c r="J8" s="46"/>
      <c r="K8" s="59">
        <f t="shared" si="1"/>
        <v>96</v>
      </c>
      <c r="L8" s="58">
        <f t="shared" si="2"/>
        <v>0.9795918367346939</v>
      </c>
    </row>
    <row r="9" spans="1:12" s="30" customFormat="1" ht="12.75" customHeight="1">
      <c r="A9" s="31" t="s">
        <v>127</v>
      </c>
      <c r="B9" s="31" t="s">
        <v>140</v>
      </c>
      <c r="C9" s="31" t="s">
        <v>141</v>
      </c>
      <c r="D9" s="31"/>
      <c r="E9" s="31">
        <v>98</v>
      </c>
      <c r="F9" s="36"/>
      <c r="G9" s="35"/>
      <c r="H9" s="35"/>
      <c r="I9" s="58">
        <f t="shared" si="0"/>
        <v>0</v>
      </c>
      <c r="J9" s="46"/>
      <c r="K9" s="59">
        <f t="shared" si="1"/>
        <v>98</v>
      </c>
      <c r="L9" s="58">
        <f t="shared" si="2"/>
        <v>1</v>
      </c>
    </row>
    <row r="10" spans="1:12" s="30" customFormat="1" ht="12.75" customHeight="1">
      <c r="A10" s="45" t="s">
        <v>127</v>
      </c>
      <c r="B10" s="45" t="s">
        <v>142</v>
      </c>
      <c r="C10" s="45" t="s">
        <v>143</v>
      </c>
      <c r="D10" s="31"/>
      <c r="E10" s="31">
        <v>98</v>
      </c>
      <c r="F10" s="36"/>
      <c r="G10" s="35" t="s">
        <v>97</v>
      </c>
      <c r="H10" s="35">
        <v>3</v>
      </c>
      <c r="I10" s="58">
        <f t="shared" si="0"/>
        <v>0.030612244897959183</v>
      </c>
      <c r="J10" s="46"/>
      <c r="K10" s="59">
        <f t="shared" si="1"/>
        <v>95</v>
      </c>
      <c r="L10" s="58">
        <f t="shared" si="2"/>
        <v>0.9693877551020408</v>
      </c>
    </row>
    <row r="11" spans="1:12" s="30" customFormat="1" ht="12.75" customHeight="1">
      <c r="A11" s="34" t="s">
        <v>127</v>
      </c>
      <c r="B11" s="34" t="s">
        <v>144</v>
      </c>
      <c r="C11" s="34" t="s">
        <v>145</v>
      </c>
      <c r="D11" s="34"/>
      <c r="E11" s="34">
        <v>98</v>
      </c>
      <c r="F11" s="60"/>
      <c r="G11" s="48"/>
      <c r="H11" s="48"/>
      <c r="I11" s="61">
        <f t="shared" si="0"/>
        <v>0</v>
      </c>
      <c r="J11" s="50"/>
      <c r="K11" s="62">
        <f t="shared" si="1"/>
        <v>98</v>
      </c>
      <c r="L11" s="61">
        <f t="shared" si="2"/>
        <v>1</v>
      </c>
    </row>
    <row r="12" spans="1:12" ht="12.75">
      <c r="A12" s="31"/>
      <c r="B12" s="32">
        <f>COUNTA(B3:B11)</f>
        <v>9</v>
      </c>
      <c r="C12" s="31"/>
      <c r="D12" s="36"/>
      <c r="E12" s="37">
        <f>SUM(E3:E11)</f>
        <v>882</v>
      </c>
      <c r="F12" s="39"/>
      <c r="G12" s="32">
        <f>COUNTA(G3:G11)</f>
        <v>6</v>
      </c>
      <c r="H12" s="37">
        <f>SUM(H3:H11)</f>
        <v>24</v>
      </c>
      <c r="I12" s="40">
        <f t="shared" si="0"/>
        <v>0.027210884353741496</v>
      </c>
      <c r="J12" s="41"/>
      <c r="K12" s="37">
        <f>SUM(K3:K11)</f>
        <v>858</v>
      </c>
      <c r="L12" s="40">
        <f t="shared" si="2"/>
        <v>0.9727891156462585</v>
      </c>
    </row>
    <row r="13" spans="1:12" ht="10.5" customHeight="1">
      <c r="A13" s="31"/>
      <c r="B13" s="31"/>
      <c r="C13" s="31"/>
      <c r="D13" s="36"/>
      <c r="E13" s="53"/>
      <c r="F13" s="36"/>
      <c r="G13" s="35"/>
      <c r="H13" s="35"/>
      <c r="I13" s="58"/>
      <c r="J13" s="46"/>
      <c r="K13" s="59"/>
      <c r="L13" s="58"/>
    </row>
    <row r="14" spans="1:12" ht="12.75">
      <c r="A14" s="31" t="s">
        <v>146</v>
      </c>
      <c r="B14" s="31" t="s">
        <v>147</v>
      </c>
      <c r="C14" s="31" t="s">
        <v>148</v>
      </c>
      <c r="D14" s="31"/>
      <c r="E14" s="31">
        <v>98</v>
      </c>
      <c r="F14" s="36"/>
      <c r="G14" s="35"/>
      <c r="H14" s="35"/>
      <c r="I14" s="58">
        <f aca="true" t="shared" si="3" ref="I14:I19">H14/E14</f>
        <v>0</v>
      </c>
      <c r="J14" s="46"/>
      <c r="K14" s="59">
        <f aca="true" t="shared" si="4" ref="K14:K19">E14-H14</f>
        <v>98</v>
      </c>
      <c r="L14" s="58">
        <f aca="true" t="shared" si="5" ref="L14:L19">K14/E14</f>
        <v>1</v>
      </c>
    </row>
    <row r="15" spans="1:12" ht="12.75">
      <c r="A15" s="31" t="s">
        <v>146</v>
      </c>
      <c r="B15" s="31" t="s">
        <v>149</v>
      </c>
      <c r="C15" s="31" t="s">
        <v>150</v>
      </c>
      <c r="D15" s="31"/>
      <c r="E15" s="31">
        <v>98</v>
      </c>
      <c r="F15" s="36"/>
      <c r="G15" s="35"/>
      <c r="H15" s="35"/>
      <c r="I15" s="58">
        <f t="shared" si="3"/>
        <v>0</v>
      </c>
      <c r="J15" s="46"/>
      <c r="K15" s="59">
        <f t="shared" si="4"/>
        <v>98</v>
      </c>
      <c r="L15" s="58">
        <f t="shared" si="5"/>
        <v>1</v>
      </c>
    </row>
    <row r="16" spans="1:12" ht="12.75">
      <c r="A16" s="31" t="s">
        <v>146</v>
      </c>
      <c r="B16" s="31" t="s">
        <v>151</v>
      </c>
      <c r="C16" s="31" t="s">
        <v>152</v>
      </c>
      <c r="D16" s="31"/>
      <c r="E16" s="31">
        <v>98</v>
      </c>
      <c r="F16" s="36"/>
      <c r="G16" s="35"/>
      <c r="H16" s="35"/>
      <c r="I16" s="58">
        <f t="shared" si="3"/>
        <v>0</v>
      </c>
      <c r="J16" s="46"/>
      <c r="K16" s="59">
        <f t="shared" si="4"/>
        <v>98</v>
      </c>
      <c r="L16" s="58">
        <f t="shared" si="5"/>
        <v>1</v>
      </c>
    </row>
    <row r="17" spans="1:12" ht="12.75">
      <c r="A17" s="31" t="s">
        <v>146</v>
      </c>
      <c r="B17" s="31" t="s">
        <v>153</v>
      </c>
      <c r="C17" s="31" t="s">
        <v>154</v>
      </c>
      <c r="D17" s="31"/>
      <c r="E17" s="31">
        <v>98</v>
      </c>
      <c r="F17" s="36"/>
      <c r="G17" s="35"/>
      <c r="H17" s="35"/>
      <c r="I17" s="58">
        <f t="shared" si="3"/>
        <v>0</v>
      </c>
      <c r="J17" s="46"/>
      <c r="K17" s="59">
        <f t="shared" si="4"/>
        <v>98</v>
      </c>
      <c r="L17" s="58">
        <f t="shared" si="5"/>
        <v>1</v>
      </c>
    </row>
    <row r="18" spans="1:12" ht="12.75">
      <c r="A18" s="34" t="s">
        <v>146</v>
      </c>
      <c r="B18" s="34" t="s">
        <v>155</v>
      </c>
      <c r="C18" s="34" t="s">
        <v>156</v>
      </c>
      <c r="D18" s="34"/>
      <c r="E18" s="34">
        <v>98</v>
      </c>
      <c r="F18" s="60"/>
      <c r="G18" s="48"/>
      <c r="H18" s="48"/>
      <c r="I18" s="61">
        <f t="shared" si="3"/>
        <v>0</v>
      </c>
      <c r="J18" s="50"/>
      <c r="K18" s="62">
        <f t="shared" si="4"/>
        <v>98</v>
      </c>
      <c r="L18" s="61">
        <f t="shared" si="5"/>
        <v>1</v>
      </c>
    </row>
    <row r="19" spans="1:12" ht="12.75">
      <c r="A19" s="31"/>
      <c r="B19" s="32">
        <f>COUNTA(B14:B18)</f>
        <v>5</v>
      </c>
      <c r="C19" s="31"/>
      <c r="D19" s="36"/>
      <c r="E19" s="37">
        <f>SUM(E14:E18)</f>
        <v>490</v>
      </c>
      <c r="F19" s="39"/>
      <c r="G19" s="32">
        <f>COUNTA(G14:G18)</f>
        <v>0</v>
      </c>
      <c r="H19" s="37">
        <f>SUM(H14:H18)</f>
        <v>0</v>
      </c>
      <c r="I19" s="40">
        <f t="shared" si="3"/>
        <v>0</v>
      </c>
      <c r="J19" s="41"/>
      <c r="K19" s="51">
        <f t="shared" si="4"/>
        <v>490</v>
      </c>
      <c r="L19" s="40">
        <f t="shared" si="5"/>
        <v>1</v>
      </c>
    </row>
    <row r="20" spans="1:12" ht="10.5" customHeight="1">
      <c r="A20" s="31"/>
      <c r="B20" s="32"/>
      <c r="C20" s="31"/>
      <c r="D20" s="36"/>
      <c r="E20" s="37"/>
      <c r="F20" s="39"/>
      <c r="G20" s="32"/>
      <c r="H20" s="37"/>
      <c r="I20" s="40"/>
      <c r="J20" s="41"/>
      <c r="K20" s="51"/>
      <c r="L20" s="40"/>
    </row>
    <row r="21" spans="1:12" ht="12.75">
      <c r="A21" s="31" t="s">
        <v>157</v>
      </c>
      <c r="B21" s="31" t="s">
        <v>158</v>
      </c>
      <c r="C21" s="31" t="s">
        <v>159</v>
      </c>
      <c r="D21" s="31"/>
      <c r="E21" s="31">
        <v>98</v>
      </c>
      <c r="F21" s="90"/>
      <c r="G21" s="72" t="s">
        <v>97</v>
      </c>
      <c r="H21" s="35">
        <v>11</v>
      </c>
      <c r="I21" s="58">
        <f>H21/E21</f>
        <v>0.11224489795918367</v>
      </c>
      <c r="J21" s="46"/>
      <c r="K21" s="59">
        <f>E21-H21</f>
        <v>87</v>
      </c>
      <c r="L21" s="58">
        <f>K21/E21</f>
        <v>0.8877551020408163</v>
      </c>
    </row>
    <row r="22" spans="1:12" ht="12.75">
      <c r="A22" s="31" t="s">
        <v>157</v>
      </c>
      <c r="B22" s="31" t="s">
        <v>160</v>
      </c>
      <c r="C22" s="31" t="s">
        <v>161</v>
      </c>
      <c r="D22" s="31"/>
      <c r="E22" s="31">
        <v>98</v>
      </c>
      <c r="F22" s="90"/>
      <c r="G22" s="72" t="s">
        <v>97</v>
      </c>
      <c r="H22" s="35">
        <v>24</v>
      </c>
      <c r="I22" s="58">
        <f>H22/E22</f>
        <v>0.24489795918367346</v>
      </c>
      <c r="J22" s="46"/>
      <c r="K22" s="59">
        <f>E22-H22</f>
        <v>74</v>
      </c>
      <c r="L22" s="58">
        <f>K22/E22</f>
        <v>0.7551020408163265</v>
      </c>
    </row>
    <row r="23" spans="1:12" ht="12.75">
      <c r="A23" s="34" t="s">
        <v>157</v>
      </c>
      <c r="B23" s="34" t="s">
        <v>162</v>
      </c>
      <c r="C23" s="34" t="s">
        <v>163</v>
      </c>
      <c r="D23" s="34"/>
      <c r="E23" s="34">
        <v>98</v>
      </c>
      <c r="F23" s="60"/>
      <c r="G23" s="48"/>
      <c r="H23" s="48"/>
      <c r="I23" s="61">
        <f>H23/E23</f>
        <v>0</v>
      </c>
      <c r="J23" s="50"/>
      <c r="K23" s="62">
        <f>E23-H23</f>
        <v>98</v>
      </c>
      <c r="L23" s="61">
        <f>K23/E23</f>
        <v>1</v>
      </c>
    </row>
    <row r="24" spans="1:12" ht="12.75">
      <c r="A24" s="31"/>
      <c r="B24" s="32">
        <f>COUNTA(B21:B23)</f>
        <v>3</v>
      </c>
      <c r="C24" s="56"/>
      <c r="D24" s="36"/>
      <c r="E24" s="37">
        <f>SUM(E21:E23)</f>
        <v>294</v>
      </c>
      <c r="F24" s="39"/>
      <c r="G24" s="32">
        <f>COUNTA(G21:G23)</f>
        <v>2</v>
      </c>
      <c r="H24" s="37">
        <f>SUM(H21:H23)</f>
        <v>35</v>
      </c>
      <c r="I24" s="40">
        <f>H24/E24</f>
        <v>0.11904761904761904</v>
      </c>
      <c r="J24" s="41"/>
      <c r="K24" s="51">
        <f>E24-H24</f>
        <v>259</v>
      </c>
      <c r="L24" s="40">
        <f>K24/E24</f>
        <v>0.8809523809523809</v>
      </c>
    </row>
    <row r="25" spans="1:12" ht="10.5" customHeight="1">
      <c r="A25" s="31"/>
      <c r="B25" s="31"/>
      <c r="C25" s="31"/>
      <c r="D25" s="36"/>
      <c r="E25" s="53"/>
      <c r="F25" s="36"/>
      <c r="G25" s="35"/>
      <c r="H25" s="35"/>
      <c r="I25" s="58"/>
      <c r="J25" s="46"/>
      <c r="K25" s="59"/>
      <c r="L25" s="58"/>
    </row>
    <row r="26" spans="1:12" ht="12.75">
      <c r="A26" s="34" t="s">
        <v>124</v>
      </c>
      <c r="B26" s="34" t="s">
        <v>164</v>
      </c>
      <c r="C26" s="34" t="s">
        <v>165</v>
      </c>
      <c r="D26" s="34"/>
      <c r="E26" s="34">
        <v>98</v>
      </c>
      <c r="F26" s="60"/>
      <c r="G26" s="48"/>
      <c r="H26" s="48"/>
      <c r="I26" s="61">
        <f>H26/E26</f>
        <v>0</v>
      </c>
      <c r="J26" s="50"/>
      <c r="K26" s="62">
        <f>E26-H26</f>
        <v>98</v>
      </c>
      <c r="L26" s="61">
        <f>K26/E26</f>
        <v>1</v>
      </c>
    </row>
    <row r="27" spans="1:12" ht="12.75">
      <c r="A27" s="31"/>
      <c r="B27" s="32">
        <f>COUNTA(B26:B26)</f>
        <v>1</v>
      </c>
      <c r="C27" s="31"/>
      <c r="D27" s="36"/>
      <c r="E27" s="37">
        <f>SUM(E26:E26)</f>
        <v>98</v>
      </c>
      <c r="F27" s="39"/>
      <c r="G27" s="32">
        <f>COUNTA(G26:G26)</f>
        <v>0</v>
      </c>
      <c r="H27" s="37">
        <f>SUM(H26:H26)</f>
        <v>0</v>
      </c>
      <c r="I27" s="40">
        <f>H27/E27</f>
        <v>0</v>
      </c>
      <c r="J27" s="41"/>
      <c r="K27" s="51">
        <f>E27-H27</f>
        <v>98</v>
      </c>
      <c r="L27" s="40">
        <f>K27/E27</f>
        <v>1</v>
      </c>
    </row>
    <row r="28" spans="1:12" ht="10.5" customHeight="1">
      <c r="A28" s="31"/>
      <c r="B28" s="31"/>
      <c r="C28" s="31"/>
      <c r="D28" s="36"/>
      <c r="F28" s="36"/>
      <c r="G28" s="36"/>
      <c r="H28" s="35"/>
      <c r="I28" s="35"/>
      <c r="J28" s="35"/>
      <c r="K28" s="35"/>
      <c r="L28" s="35"/>
    </row>
    <row r="29" spans="1:12" ht="12.75">
      <c r="A29" s="31" t="s">
        <v>166</v>
      </c>
      <c r="B29" s="31" t="s">
        <v>167</v>
      </c>
      <c r="C29" s="31" t="s">
        <v>168</v>
      </c>
      <c r="D29" s="31"/>
      <c r="E29" s="31">
        <v>98</v>
      </c>
      <c r="F29" s="36"/>
      <c r="G29" s="35"/>
      <c r="H29" s="35"/>
      <c r="I29" s="58">
        <f aca="true" t="shared" si="6" ref="I29:I35">H29/E29</f>
        <v>0</v>
      </c>
      <c r="J29" s="46"/>
      <c r="K29" s="59">
        <f aca="true" t="shared" si="7" ref="K29:K35">E29-H29</f>
        <v>98</v>
      </c>
      <c r="L29" s="58">
        <f aca="true" t="shared" si="8" ref="L29:L35">K29/E29</f>
        <v>1</v>
      </c>
    </row>
    <row r="30" spans="1:12" ht="12.75">
      <c r="A30" s="31" t="s">
        <v>166</v>
      </c>
      <c r="B30" s="31" t="s">
        <v>169</v>
      </c>
      <c r="C30" s="31" t="s">
        <v>170</v>
      </c>
      <c r="D30" s="31"/>
      <c r="E30" s="31">
        <v>98</v>
      </c>
      <c r="F30" s="36"/>
      <c r="G30" s="35"/>
      <c r="H30" s="35"/>
      <c r="I30" s="58">
        <f t="shared" si="6"/>
        <v>0</v>
      </c>
      <c r="J30" s="46"/>
      <c r="K30" s="59">
        <f t="shared" si="7"/>
        <v>98</v>
      </c>
      <c r="L30" s="58">
        <f t="shared" si="8"/>
        <v>1</v>
      </c>
    </row>
    <row r="31" spans="1:12" ht="12.75">
      <c r="A31" s="31" t="s">
        <v>166</v>
      </c>
      <c r="B31" s="31" t="s">
        <v>171</v>
      </c>
      <c r="C31" s="31" t="s">
        <v>172</v>
      </c>
      <c r="D31" s="31"/>
      <c r="E31" s="31">
        <v>98</v>
      </c>
      <c r="F31" s="36"/>
      <c r="G31" s="35"/>
      <c r="H31" s="35"/>
      <c r="I31" s="58">
        <f t="shared" si="6"/>
        <v>0</v>
      </c>
      <c r="J31" s="46"/>
      <c r="K31" s="59">
        <f t="shared" si="7"/>
        <v>98</v>
      </c>
      <c r="L31" s="58">
        <f t="shared" si="8"/>
        <v>1</v>
      </c>
    </row>
    <row r="32" spans="1:12" ht="12.75">
      <c r="A32" s="31" t="s">
        <v>166</v>
      </c>
      <c r="B32" s="31" t="s">
        <v>173</v>
      </c>
      <c r="C32" s="31" t="s">
        <v>174</v>
      </c>
      <c r="D32" s="31"/>
      <c r="E32" s="31">
        <v>98</v>
      </c>
      <c r="F32" s="36"/>
      <c r="G32" s="72"/>
      <c r="H32" s="35"/>
      <c r="I32" s="58">
        <f t="shared" si="6"/>
        <v>0</v>
      </c>
      <c r="J32" s="46"/>
      <c r="K32" s="59">
        <f t="shared" si="7"/>
        <v>98</v>
      </c>
      <c r="L32" s="58">
        <f t="shared" si="8"/>
        <v>1</v>
      </c>
    </row>
    <row r="33" spans="1:12" ht="12.75">
      <c r="A33" s="31" t="s">
        <v>166</v>
      </c>
      <c r="B33" s="31" t="s">
        <v>175</v>
      </c>
      <c r="C33" s="31" t="s">
        <v>176</v>
      </c>
      <c r="D33" s="31"/>
      <c r="E33" s="31">
        <v>98</v>
      </c>
      <c r="F33" s="36"/>
      <c r="G33" s="72"/>
      <c r="H33" s="35"/>
      <c r="I33" s="58">
        <f t="shared" si="6"/>
        <v>0</v>
      </c>
      <c r="J33" s="46"/>
      <c r="K33" s="59">
        <f t="shared" si="7"/>
        <v>98</v>
      </c>
      <c r="L33" s="58">
        <f t="shared" si="8"/>
        <v>1</v>
      </c>
    </row>
    <row r="34" spans="1:12" ht="12.75">
      <c r="A34" s="31" t="s">
        <v>166</v>
      </c>
      <c r="B34" s="31" t="s">
        <v>177</v>
      </c>
      <c r="C34" s="31" t="s">
        <v>178</v>
      </c>
      <c r="D34" s="31"/>
      <c r="E34" s="31">
        <v>98</v>
      </c>
      <c r="F34" s="36"/>
      <c r="G34" s="35"/>
      <c r="H34" s="35"/>
      <c r="I34" s="58">
        <f t="shared" si="6"/>
        <v>0</v>
      </c>
      <c r="J34" s="46"/>
      <c r="K34" s="59">
        <f t="shared" si="7"/>
        <v>98</v>
      </c>
      <c r="L34" s="58">
        <f t="shared" si="8"/>
        <v>1</v>
      </c>
    </row>
    <row r="35" spans="1:12" ht="12.75">
      <c r="A35" s="34" t="s">
        <v>166</v>
      </c>
      <c r="B35" s="34" t="s">
        <v>179</v>
      </c>
      <c r="C35" s="34" t="s">
        <v>180</v>
      </c>
      <c r="D35" s="34"/>
      <c r="E35" s="34">
        <v>98</v>
      </c>
      <c r="F35" s="60"/>
      <c r="G35" s="48"/>
      <c r="H35" s="48"/>
      <c r="I35" s="61">
        <f t="shared" si="6"/>
        <v>0</v>
      </c>
      <c r="J35" s="50"/>
      <c r="K35" s="62">
        <f t="shared" si="7"/>
        <v>98</v>
      </c>
      <c r="L35" s="61">
        <f t="shared" si="8"/>
        <v>1</v>
      </c>
    </row>
    <row r="36" spans="1:12" ht="12.75">
      <c r="A36" s="31"/>
      <c r="B36" s="32">
        <f>COUNTA(B29:B35)</f>
        <v>7</v>
      </c>
      <c r="C36" s="31"/>
      <c r="D36" s="36"/>
      <c r="E36" s="37">
        <f>SUM(E29:E35)</f>
        <v>686</v>
      </c>
      <c r="F36" s="39"/>
      <c r="G36" s="32">
        <f>COUNTA(G29:G35)</f>
        <v>0</v>
      </c>
      <c r="H36" s="37">
        <f>SUM(H29:H35)</f>
        <v>0</v>
      </c>
      <c r="I36" s="40">
        <f>H36/E36</f>
        <v>0</v>
      </c>
      <c r="J36" s="41"/>
      <c r="K36" s="51">
        <f>E36-H36</f>
        <v>686</v>
      </c>
      <c r="L36" s="40">
        <f>K36/E36</f>
        <v>1</v>
      </c>
    </row>
    <row r="37" spans="1:12" ht="10.5" customHeight="1">
      <c r="A37" s="31"/>
      <c r="B37" s="32"/>
      <c r="C37" s="31"/>
      <c r="D37" s="36"/>
      <c r="E37" s="53"/>
      <c r="F37" s="36"/>
      <c r="G37" s="35"/>
      <c r="H37" s="35"/>
      <c r="I37" s="35"/>
      <c r="J37" s="35"/>
      <c r="K37" s="35"/>
      <c r="L37" s="35"/>
    </row>
    <row r="38" spans="1:12" ht="10.5" customHeight="1">
      <c r="A38" s="31" t="s">
        <v>181</v>
      </c>
      <c r="B38" s="31" t="s">
        <v>182</v>
      </c>
      <c r="C38" s="31" t="s">
        <v>183</v>
      </c>
      <c r="D38" s="36"/>
      <c r="E38" s="53">
        <v>98</v>
      </c>
      <c r="F38" s="36"/>
      <c r="G38" s="35" t="s">
        <v>97</v>
      </c>
      <c r="H38" s="35">
        <v>30</v>
      </c>
      <c r="I38" s="35"/>
      <c r="J38" s="35"/>
      <c r="K38" s="35"/>
      <c r="L38" s="35"/>
    </row>
    <row r="39" spans="1:12" ht="12.75">
      <c r="A39" s="34" t="s">
        <v>181</v>
      </c>
      <c r="B39" s="34" t="s">
        <v>184</v>
      </c>
      <c r="C39" s="34" t="s">
        <v>185</v>
      </c>
      <c r="D39" s="34"/>
      <c r="E39" s="34">
        <v>98</v>
      </c>
      <c r="F39" s="60"/>
      <c r="G39" s="48" t="s">
        <v>97</v>
      </c>
      <c r="H39" s="48">
        <v>8</v>
      </c>
      <c r="I39" s="61">
        <f>H39/E39</f>
        <v>0.08163265306122448</v>
      </c>
      <c r="J39" s="50"/>
      <c r="K39" s="62">
        <f>E39-H39</f>
        <v>90</v>
      </c>
      <c r="L39" s="61">
        <f>K39/E39</f>
        <v>0.9183673469387755</v>
      </c>
    </row>
    <row r="40" spans="1:12" ht="12.75">
      <c r="A40" s="31"/>
      <c r="B40" s="32">
        <f>COUNTA(B38:B39)</f>
        <v>2</v>
      </c>
      <c r="C40" s="31"/>
      <c r="D40" s="36"/>
      <c r="E40" s="37">
        <f>SUM(E38:E39)</f>
        <v>196</v>
      </c>
      <c r="F40" s="39"/>
      <c r="G40" s="32">
        <f>COUNTA(G38:G39)</f>
        <v>2</v>
      </c>
      <c r="H40" s="32">
        <f>SUM(H38:H39)</f>
        <v>38</v>
      </c>
      <c r="I40" s="40">
        <f>H40/E40</f>
        <v>0.19387755102040816</v>
      </c>
      <c r="J40" s="41"/>
      <c r="K40" s="51">
        <f>E40-H40</f>
        <v>158</v>
      </c>
      <c r="L40" s="40">
        <f>K40/E40</f>
        <v>0.8061224489795918</v>
      </c>
    </row>
    <row r="41" spans="1:12" ht="12.75">
      <c r="A41" s="31"/>
      <c r="B41" s="32"/>
      <c r="C41" s="31"/>
      <c r="D41" s="36"/>
      <c r="E41" s="37"/>
      <c r="F41" s="39"/>
      <c r="G41" s="32"/>
      <c r="H41" s="32"/>
      <c r="I41" s="40"/>
      <c r="J41" s="41"/>
      <c r="K41" s="51"/>
      <c r="L41" s="40"/>
    </row>
    <row r="42" spans="1:12" ht="12.75">
      <c r="A42" s="31" t="s">
        <v>186</v>
      </c>
      <c r="B42" s="31" t="s">
        <v>187</v>
      </c>
      <c r="C42" s="31" t="s">
        <v>188</v>
      </c>
      <c r="D42" s="31"/>
      <c r="E42" s="31">
        <v>98</v>
      </c>
      <c r="F42" s="36"/>
      <c r="G42" s="35" t="s">
        <v>97</v>
      </c>
      <c r="H42" s="35">
        <v>7</v>
      </c>
      <c r="I42" s="58">
        <f>H42/E42</f>
        <v>0.07142857142857142</v>
      </c>
      <c r="J42" s="46"/>
      <c r="K42" s="59">
        <f>E42-H42</f>
        <v>91</v>
      </c>
      <c r="L42" s="58">
        <f>K42/E42</f>
        <v>0.9285714285714286</v>
      </c>
    </row>
    <row r="43" spans="1:12" ht="12.75">
      <c r="A43" s="31" t="s">
        <v>186</v>
      </c>
      <c r="B43" s="31" t="s">
        <v>189</v>
      </c>
      <c r="C43" s="31" t="s">
        <v>190</v>
      </c>
      <c r="D43" s="31"/>
      <c r="E43" s="31">
        <v>98</v>
      </c>
      <c r="F43" s="36"/>
      <c r="G43" s="35" t="s">
        <v>97</v>
      </c>
      <c r="H43" s="35">
        <v>6</v>
      </c>
      <c r="I43" s="58">
        <f aca="true" t="shared" si="9" ref="I43:I69">H43/E43</f>
        <v>0.061224489795918366</v>
      </c>
      <c r="J43" s="46"/>
      <c r="K43" s="59">
        <f aca="true" t="shared" si="10" ref="K43:K69">E43-H43</f>
        <v>92</v>
      </c>
      <c r="L43" s="58">
        <f aca="true" t="shared" si="11" ref="L43:L69">K43/E43</f>
        <v>0.9387755102040817</v>
      </c>
    </row>
    <row r="44" spans="1:12" ht="12.75">
      <c r="A44" s="31" t="s">
        <v>186</v>
      </c>
      <c r="B44" s="31" t="s">
        <v>191</v>
      </c>
      <c r="C44" s="31" t="s">
        <v>192</v>
      </c>
      <c r="D44" s="31"/>
      <c r="E44" s="31">
        <v>98</v>
      </c>
      <c r="F44" s="36"/>
      <c r="G44" s="72"/>
      <c r="H44" s="35"/>
      <c r="I44" s="58">
        <f t="shared" si="9"/>
        <v>0</v>
      </c>
      <c r="J44" s="46"/>
      <c r="K44" s="59">
        <f t="shared" si="10"/>
        <v>98</v>
      </c>
      <c r="L44" s="58">
        <f t="shared" si="11"/>
        <v>1</v>
      </c>
    </row>
    <row r="45" spans="1:12" ht="12.75">
      <c r="A45" s="31" t="s">
        <v>186</v>
      </c>
      <c r="B45" s="31" t="s">
        <v>193</v>
      </c>
      <c r="C45" s="31" t="s">
        <v>194</v>
      </c>
      <c r="D45" s="31"/>
      <c r="E45" s="31">
        <v>98</v>
      </c>
      <c r="F45" s="36"/>
      <c r="G45" s="72"/>
      <c r="H45" s="35"/>
      <c r="I45" s="58">
        <f t="shared" si="9"/>
        <v>0</v>
      </c>
      <c r="J45" s="46"/>
      <c r="K45" s="59">
        <f t="shared" si="10"/>
        <v>98</v>
      </c>
      <c r="L45" s="58">
        <f t="shared" si="11"/>
        <v>1</v>
      </c>
    </row>
    <row r="46" spans="1:12" ht="12.75">
      <c r="A46" s="31" t="s">
        <v>186</v>
      </c>
      <c r="B46" s="31" t="s">
        <v>195</v>
      </c>
      <c r="C46" s="31" t="s">
        <v>196</v>
      </c>
      <c r="D46" s="31"/>
      <c r="E46" s="31">
        <v>98</v>
      </c>
      <c r="F46" s="36"/>
      <c r="G46" s="35" t="s">
        <v>97</v>
      </c>
      <c r="H46" s="35">
        <v>9</v>
      </c>
      <c r="I46" s="58">
        <f t="shared" si="9"/>
        <v>0.09183673469387756</v>
      </c>
      <c r="J46" s="46"/>
      <c r="K46" s="59">
        <f t="shared" si="10"/>
        <v>89</v>
      </c>
      <c r="L46" s="58">
        <f t="shared" si="11"/>
        <v>0.9081632653061225</v>
      </c>
    </row>
    <row r="47" spans="1:12" ht="12.75">
      <c r="A47" s="31" t="s">
        <v>186</v>
      </c>
      <c r="B47" s="31" t="s">
        <v>197</v>
      </c>
      <c r="C47" s="31" t="s">
        <v>198</v>
      </c>
      <c r="D47" s="31"/>
      <c r="E47" s="31">
        <v>98</v>
      </c>
      <c r="F47" s="36"/>
      <c r="G47" s="72"/>
      <c r="H47" s="35"/>
      <c r="I47" s="58">
        <f t="shared" si="9"/>
        <v>0</v>
      </c>
      <c r="J47" s="46"/>
      <c r="K47" s="59">
        <f t="shared" si="10"/>
        <v>98</v>
      </c>
      <c r="L47" s="58">
        <f t="shared" si="11"/>
        <v>1</v>
      </c>
    </row>
    <row r="48" spans="1:12" ht="12.75">
      <c r="A48" s="31" t="s">
        <v>186</v>
      </c>
      <c r="B48" s="31" t="s">
        <v>199</v>
      </c>
      <c r="C48" s="31" t="s">
        <v>200</v>
      </c>
      <c r="D48" s="31"/>
      <c r="E48" s="31">
        <v>98</v>
      </c>
      <c r="F48" s="36"/>
      <c r="G48" s="72"/>
      <c r="H48" s="35"/>
      <c r="I48" s="58">
        <f t="shared" si="9"/>
        <v>0</v>
      </c>
      <c r="J48" s="46"/>
      <c r="K48" s="59">
        <f t="shared" si="10"/>
        <v>98</v>
      </c>
      <c r="L48" s="58">
        <f t="shared" si="11"/>
        <v>1</v>
      </c>
    </row>
    <row r="49" spans="1:12" ht="12.75">
      <c r="A49" s="31" t="s">
        <v>186</v>
      </c>
      <c r="B49" s="31" t="s">
        <v>201</v>
      </c>
      <c r="C49" s="31" t="s">
        <v>202</v>
      </c>
      <c r="D49" s="31"/>
      <c r="E49" s="31">
        <v>98</v>
      </c>
      <c r="F49" s="36"/>
      <c r="G49" s="72"/>
      <c r="H49" s="35"/>
      <c r="I49" s="58">
        <f t="shared" si="9"/>
        <v>0</v>
      </c>
      <c r="J49" s="46"/>
      <c r="K49" s="59">
        <f t="shared" si="10"/>
        <v>98</v>
      </c>
      <c r="L49" s="58">
        <f t="shared" si="11"/>
        <v>1</v>
      </c>
    </row>
    <row r="50" spans="1:12" ht="12.75">
      <c r="A50" s="31" t="s">
        <v>186</v>
      </c>
      <c r="B50" s="31" t="s">
        <v>203</v>
      </c>
      <c r="C50" s="31" t="s">
        <v>204</v>
      </c>
      <c r="D50" s="31"/>
      <c r="E50" s="31">
        <v>98</v>
      </c>
      <c r="F50" s="36"/>
      <c r="G50" s="72"/>
      <c r="H50" s="35"/>
      <c r="I50" s="58">
        <f t="shared" si="9"/>
        <v>0</v>
      </c>
      <c r="J50" s="46"/>
      <c r="K50" s="59">
        <f t="shared" si="10"/>
        <v>98</v>
      </c>
      <c r="L50" s="58">
        <f t="shared" si="11"/>
        <v>1</v>
      </c>
    </row>
    <row r="51" spans="1:12" ht="12.75">
      <c r="A51" s="31" t="s">
        <v>186</v>
      </c>
      <c r="B51" s="31" t="s">
        <v>205</v>
      </c>
      <c r="C51" s="31" t="s">
        <v>206</v>
      </c>
      <c r="D51" s="31"/>
      <c r="E51" s="31">
        <v>98</v>
      </c>
      <c r="F51" s="36"/>
      <c r="G51" s="72"/>
      <c r="H51" s="35"/>
      <c r="I51" s="58">
        <f t="shared" si="9"/>
        <v>0</v>
      </c>
      <c r="J51" s="46"/>
      <c r="K51" s="59">
        <f t="shared" si="10"/>
        <v>98</v>
      </c>
      <c r="L51" s="58">
        <f t="shared" si="11"/>
        <v>1</v>
      </c>
    </row>
    <row r="52" spans="1:12" ht="12.75">
      <c r="A52" s="31" t="s">
        <v>186</v>
      </c>
      <c r="B52" s="31" t="s">
        <v>207</v>
      </c>
      <c r="C52" s="31" t="s">
        <v>208</v>
      </c>
      <c r="D52" s="31"/>
      <c r="E52" s="31">
        <v>98</v>
      </c>
      <c r="F52" s="36"/>
      <c r="G52" s="72"/>
      <c r="H52" s="35"/>
      <c r="I52" s="58">
        <f t="shared" si="9"/>
        <v>0</v>
      </c>
      <c r="J52" s="46"/>
      <c r="K52" s="59">
        <f t="shared" si="10"/>
        <v>98</v>
      </c>
      <c r="L52" s="58">
        <f t="shared" si="11"/>
        <v>1</v>
      </c>
    </row>
    <row r="53" spans="1:12" ht="12.75">
      <c r="A53" s="31" t="s">
        <v>186</v>
      </c>
      <c r="B53" s="31" t="s">
        <v>209</v>
      </c>
      <c r="C53" s="31" t="s">
        <v>210</v>
      </c>
      <c r="D53" s="31"/>
      <c r="E53" s="31">
        <v>98</v>
      </c>
      <c r="F53" s="36"/>
      <c r="G53" s="35" t="s">
        <v>97</v>
      </c>
      <c r="H53" s="35">
        <v>6</v>
      </c>
      <c r="I53" s="58">
        <f t="shared" si="9"/>
        <v>0.061224489795918366</v>
      </c>
      <c r="J53" s="46"/>
      <c r="K53" s="59">
        <f t="shared" si="10"/>
        <v>92</v>
      </c>
      <c r="L53" s="58">
        <f t="shared" si="11"/>
        <v>0.9387755102040817</v>
      </c>
    </row>
    <row r="54" spans="1:12" ht="12.75">
      <c r="A54" s="31" t="s">
        <v>186</v>
      </c>
      <c r="B54" s="31" t="s">
        <v>211</v>
      </c>
      <c r="C54" s="31" t="s">
        <v>212</v>
      </c>
      <c r="D54" s="31"/>
      <c r="E54" s="31">
        <v>98</v>
      </c>
      <c r="F54" s="36"/>
      <c r="G54" s="35" t="s">
        <v>97</v>
      </c>
      <c r="H54" s="35">
        <v>9</v>
      </c>
      <c r="I54" s="58">
        <f t="shared" si="9"/>
        <v>0.09183673469387756</v>
      </c>
      <c r="J54" s="46"/>
      <c r="K54" s="59">
        <f t="shared" si="10"/>
        <v>89</v>
      </c>
      <c r="L54" s="58">
        <f t="shared" si="11"/>
        <v>0.9081632653061225</v>
      </c>
    </row>
    <row r="55" spans="1:12" ht="12.75">
      <c r="A55" s="31" t="s">
        <v>186</v>
      </c>
      <c r="B55" s="31" t="s">
        <v>213</v>
      </c>
      <c r="C55" s="31" t="s">
        <v>214</v>
      </c>
      <c r="D55" s="31"/>
      <c r="E55" s="31">
        <v>98</v>
      </c>
      <c r="F55" s="36"/>
      <c r="G55" s="72"/>
      <c r="H55" s="35"/>
      <c r="I55" s="58">
        <f t="shared" si="9"/>
        <v>0</v>
      </c>
      <c r="J55" s="46"/>
      <c r="K55" s="59">
        <f t="shared" si="10"/>
        <v>98</v>
      </c>
      <c r="L55" s="58">
        <f t="shared" si="11"/>
        <v>1</v>
      </c>
    </row>
    <row r="56" spans="1:12" ht="12.75">
      <c r="A56" s="31" t="s">
        <v>186</v>
      </c>
      <c r="B56" s="31" t="s">
        <v>215</v>
      </c>
      <c r="C56" s="31" t="s">
        <v>216</v>
      </c>
      <c r="D56" s="31"/>
      <c r="E56" s="31">
        <v>98</v>
      </c>
      <c r="F56" s="36"/>
      <c r="G56" s="72"/>
      <c r="H56" s="35"/>
      <c r="I56" s="58">
        <f t="shared" si="9"/>
        <v>0</v>
      </c>
      <c r="J56" s="46"/>
      <c r="K56" s="59">
        <f t="shared" si="10"/>
        <v>98</v>
      </c>
      <c r="L56" s="58">
        <f t="shared" si="11"/>
        <v>1</v>
      </c>
    </row>
    <row r="57" spans="1:12" ht="12.75">
      <c r="A57" s="31" t="s">
        <v>186</v>
      </c>
      <c r="B57" s="31" t="s">
        <v>217</v>
      </c>
      <c r="C57" s="31" t="s">
        <v>218</v>
      </c>
      <c r="D57" s="31"/>
      <c r="E57" s="31">
        <v>98</v>
      </c>
      <c r="F57" s="36"/>
      <c r="G57" s="35" t="s">
        <v>97</v>
      </c>
      <c r="H57" s="35">
        <v>7</v>
      </c>
      <c r="I57" s="58">
        <f t="shared" si="9"/>
        <v>0.07142857142857142</v>
      </c>
      <c r="J57" s="46"/>
      <c r="K57" s="59">
        <f t="shared" si="10"/>
        <v>91</v>
      </c>
      <c r="L57" s="58">
        <f t="shared" si="11"/>
        <v>0.9285714285714286</v>
      </c>
    </row>
    <row r="58" spans="1:12" ht="12.75">
      <c r="A58" s="31" t="s">
        <v>186</v>
      </c>
      <c r="B58" s="31" t="s">
        <v>219</v>
      </c>
      <c r="C58" s="31" t="s">
        <v>220</v>
      </c>
      <c r="D58" s="31"/>
      <c r="E58" s="31">
        <v>98</v>
      </c>
      <c r="F58" s="36"/>
      <c r="G58" s="35" t="s">
        <v>97</v>
      </c>
      <c r="H58" s="35">
        <v>6</v>
      </c>
      <c r="I58" s="58">
        <f t="shared" si="9"/>
        <v>0.061224489795918366</v>
      </c>
      <c r="J58" s="46"/>
      <c r="K58" s="59">
        <f t="shared" si="10"/>
        <v>92</v>
      </c>
      <c r="L58" s="58">
        <f t="shared" si="11"/>
        <v>0.9387755102040817</v>
      </c>
    </row>
    <row r="59" spans="1:12" ht="12.75">
      <c r="A59" s="31" t="s">
        <v>186</v>
      </c>
      <c r="B59" s="31" t="s">
        <v>221</v>
      </c>
      <c r="C59" s="31" t="s">
        <v>222</v>
      </c>
      <c r="D59" s="31"/>
      <c r="E59" s="31">
        <v>98</v>
      </c>
      <c r="F59" s="36"/>
      <c r="G59" s="35" t="s">
        <v>97</v>
      </c>
      <c r="H59" s="35">
        <v>6</v>
      </c>
      <c r="I59" s="58">
        <f t="shared" si="9"/>
        <v>0.061224489795918366</v>
      </c>
      <c r="J59" s="46"/>
      <c r="K59" s="59">
        <f t="shared" si="10"/>
        <v>92</v>
      </c>
      <c r="L59" s="58">
        <f t="shared" si="11"/>
        <v>0.9387755102040817</v>
      </c>
    </row>
    <row r="60" spans="1:12" ht="12.75">
      <c r="A60" s="31" t="s">
        <v>186</v>
      </c>
      <c r="B60" s="31" t="s">
        <v>223</v>
      </c>
      <c r="C60" s="31" t="s">
        <v>224</v>
      </c>
      <c r="D60" s="31"/>
      <c r="E60" s="31">
        <v>98</v>
      </c>
      <c r="F60" s="36"/>
      <c r="G60" s="35" t="s">
        <v>97</v>
      </c>
      <c r="H60" s="35">
        <v>7</v>
      </c>
      <c r="I60" s="58">
        <f t="shared" si="9"/>
        <v>0.07142857142857142</v>
      </c>
      <c r="J60" s="46"/>
      <c r="K60" s="59">
        <f t="shared" si="10"/>
        <v>91</v>
      </c>
      <c r="L60" s="58">
        <f t="shared" si="11"/>
        <v>0.9285714285714286</v>
      </c>
    </row>
    <row r="61" spans="1:12" ht="12.75">
      <c r="A61" s="31" t="s">
        <v>186</v>
      </c>
      <c r="B61" s="31" t="s">
        <v>225</v>
      </c>
      <c r="C61" s="31" t="s">
        <v>226</v>
      </c>
      <c r="D61" s="31"/>
      <c r="E61" s="31">
        <v>98</v>
      </c>
      <c r="F61" s="36"/>
      <c r="G61" s="72"/>
      <c r="H61" s="35"/>
      <c r="I61" s="58">
        <f t="shared" si="9"/>
        <v>0</v>
      </c>
      <c r="J61" s="46"/>
      <c r="K61" s="59">
        <f t="shared" si="10"/>
        <v>98</v>
      </c>
      <c r="L61" s="58">
        <f t="shared" si="11"/>
        <v>1</v>
      </c>
    </row>
    <row r="62" spans="1:12" ht="12.75">
      <c r="A62" s="31" t="s">
        <v>186</v>
      </c>
      <c r="B62" s="31" t="s">
        <v>227</v>
      </c>
      <c r="C62" s="31" t="s">
        <v>228</v>
      </c>
      <c r="D62" s="31"/>
      <c r="E62" s="31">
        <v>98</v>
      </c>
      <c r="F62" s="36"/>
      <c r="G62" s="72"/>
      <c r="H62" s="35"/>
      <c r="I62" s="58">
        <f t="shared" si="9"/>
        <v>0</v>
      </c>
      <c r="J62" s="46"/>
      <c r="K62" s="59">
        <f t="shared" si="10"/>
        <v>98</v>
      </c>
      <c r="L62" s="58">
        <f t="shared" si="11"/>
        <v>1</v>
      </c>
    </row>
    <row r="63" spans="1:12" ht="12.75">
      <c r="A63" s="31" t="s">
        <v>186</v>
      </c>
      <c r="B63" s="31" t="s">
        <v>229</v>
      </c>
      <c r="C63" s="31" t="s">
        <v>230</v>
      </c>
      <c r="D63" s="31"/>
      <c r="E63" s="31">
        <v>98</v>
      </c>
      <c r="F63" s="36"/>
      <c r="G63" s="72"/>
      <c r="H63" s="35"/>
      <c r="I63" s="58">
        <f t="shared" si="9"/>
        <v>0</v>
      </c>
      <c r="J63" s="46"/>
      <c r="K63" s="59">
        <f t="shared" si="10"/>
        <v>98</v>
      </c>
      <c r="L63" s="58">
        <f t="shared" si="11"/>
        <v>1</v>
      </c>
    </row>
    <row r="64" spans="1:12" ht="12.75">
      <c r="A64" s="31" t="s">
        <v>186</v>
      </c>
      <c r="B64" s="31" t="s">
        <v>231</v>
      </c>
      <c r="C64" s="31" t="s">
        <v>230</v>
      </c>
      <c r="D64" s="31"/>
      <c r="E64" s="31">
        <v>98</v>
      </c>
      <c r="F64" s="36"/>
      <c r="G64" s="72"/>
      <c r="H64" s="35"/>
      <c r="I64" s="58">
        <f t="shared" si="9"/>
        <v>0</v>
      </c>
      <c r="J64" s="46"/>
      <c r="K64" s="59">
        <f t="shared" si="10"/>
        <v>98</v>
      </c>
      <c r="L64" s="58">
        <f t="shared" si="11"/>
        <v>1</v>
      </c>
    </row>
    <row r="65" spans="1:12" ht="12.75">
      <c r="A65" s="31" t="s">
        <v>186</v>
      </c>
      <c r="B65" s="31" t="s">
        <v>232</v>
      </c>
      <c r="C65" s="31" t="s">
        <v>233</v>
      </c>
      <c r="D65" s="31"/>
      <c r="E65" s="31">
        <v>98</v>
      </c>
      <c r="F65" s="36"/>
      <c r="G65" s="72"/>
      <c r="H65" s="35"/>
      <c r="I65" s="58">
        <f t="shared" si="9"/>
        <v>0</v>
      </c>
      <c r="J65" s="46"/>
      <c r="K65" s="59">
        <f t="shared" si="10"/>
        <v>98</v>
      </c>
      <c r="L65" s="58">
        <f t="shared" si="11"/>
        <v>1</v>
      </c>
    </row>
    <row r="66" spans="1:12" ht="12.75">
      <c r="A66" s="31" t="s">
        <v>186</v>
      </c>
      <c r="B66" s="31" t="s">
        <v>234</v>
      </c>
      <c r="C66" s="31" t="s">
        <v>235</v>
      </c>
      <c r="D66" s="31"/>
      <c r="E66" s="31">
        <v>98</v>
      </c>
      <c r="F66" s="36"/>
      <c r="G66" s="72"/>
      <c r="H66" s="35"/>
      <c r="I66" s="58">
        <f t="shared" si="9"/>
        <v>0</v>
      </c>
      <c r="J66" s="46"/>
      <c r="K66" s="59">
        <f t="shared" si="10"/>
        <v>98</v>
      </c>
      <c r="L66" s="58">
        <f t="shared" si="11"/>
        <v>1</v>
      </c>
    </row>
    <row r="67" spans="1:12" ht="12.75">
      <c r="A67" s="31" t="s">
        <v>186</v>
      </c>
      <c r="B67" s="31" t="s">
        <v>236</v>
      </c>
      <c r="C67" s="31" t="s">
        <v>237</v>
      </c>
      <c r="D67" s="31"/>
      <c r="E67" s="31">
        <v>98</v>
      </c>
      <c r="F67" s="36"/>
      <c r="G67" s="72"/>
      <c r="H67" s="35"/>
      <c r="I67" s="58">
        <f t="shared" si="9"/>
        <v>0</v>
      </c>
      <c r="J67" s="46"/>
      <c r="K67" s="59">
        <f t="shared" si="10"/>
        <v>98</v>
      </c>
      <c r="L67" s="58">
        <f t="shared" si="11"/>
        <v>1</v>
      </c>
    </row>
    <row r="68" spans="1:12" ht="12.75">
      <c r="A68" s="31" t="s">
        <v>186</v>
      </c>
      <c r="B68" s="31" t="s">
        <v>238</v>
      </c>
      <c r="C68" s="31" t="s">
        <v>239</v>
      </c>
      <c r="D68" s="31"/>
      <c r="E68" s="31">
        <v>98</v>
      </c>
      <c r="F68" s="36"/>
      <c r="G68" s="72"/>
      <c r="H68" s="35"/>
      <c r="I68" s="58">
        <f t="shared" si="9"/>
        <v>0</v>
      </c>
      <c r="J68" s="46"/>
      <c r="K68" s="59">
        <f t="shared" si="10"/>
        <v>98</v>
      </c>
      <c r="L68" s="58">
        <f t="shared" si="11"/>
        <v>1</v>
      </c>
    </row>
    <row r="69" spans="1:12" ht="12.75">
      <c r="A69" s="31" t="s">
        <v>186</v>
      </c>
      <c r="B69" s="31" t="s">
        <v>240</v>
      </c>
      <c r="C69" s="31" t="s">
        <v>241</v>
      </c>
      <c r="D69" s="31"/>
      <c r="E69" s="31">
        <v>98</v>
      </c>
      <c r="F69" s="36"/>
      <c r="G69" s="35" t="s">
        <v>97</v>
      </c>
      <c r="H69" s="35">
        <v>2</v>
      </c>
      <c r="I69" s="58">
        <f t="shared" si="9"/>
        <v>0.02040816326530612</v>
      </c>
      <c r="J69" s="46"/>
      <c r="K69" s="59">
        <f t="shared" si="10"/>
        <v>96</v>
      </c>
      <c r="L69" s="58">
        <f t="shared" si="11"/>
        <v>0.9795918367346939</v>
      </c>
    </row>
    <row r="70" spans="1:12" ht="12.75">
      <c r="A70" s="31" t="s">
        <v>186</v>
      </c>
      <c r="B70" s="31" t="s">
        <v>242</v>
      </c>
      <c r="C70" s="31" t="s">
        <v>243</v>
      </c>
      <c r="D70" s="31"/>
      <c r="E70" s="31">
        <v>98</v>
      </c>
      <c r="F70" s="36"/>
      <c r="G70" s="72"/>
      <c r="H70" s="35"/>
      <c r="I70" s="58">
        <f aca="true" t="shared" si="12" ref="I70:I75">H70/E70</f>
        <v>0</v>
      </c>
      <c r="J70" s="46"/>
      <c r="K70" s="59">
        <f aca="true" t="shared" si="13" ref="K70:K75">E70-H70</f>
        <v>98</v>
      </c>
      <c r="L70" s="58">
        <f aca="true" t="shared" si="14" ref="L70:L75">K70/E70</f>
        <v>1</v>
      </c>
    </row>
    <row r="71" spans="1:12" ht="12.75">
      <c r="A71" s="31" t="s">
        <v>186</v>
      </c>
      <c r="B71" s="31" t="s">
        <v>244</v>
      </c>
      <c r="C71" s="31" t="s">
        <v>245</v>
      </c>
      <c r="D71" s="31"/>
      <c r="E71" s="31">
        <v>98</v>
      </c>
      <c r="F71" s="36"/>
      <c r="G71" s="35" t="s">
        <v>97</v>
      </c>
      <c r="H71" s="35">
        <v>4</v>
      </c>
      <c r="I71" s="58">
        <f t="shared" si="12"/>
        <v>0.04081632653061224</v>
      </c>
      <c r="J71" s="46"/>
      <c r="K71" s="59">
        <f t="shared" si="13"/>
        <v>94</v>
      </c>
      <c r="L71" s="58">
        <f t="shared" si="14"/>
        <v>0.9591836734693877</v>
      </c>
    </row>
    <row r="72" spans="1:12" ht="12.75">
      <c r="A72" s="31" t="s">
        <v>186</v>
      </c>
      <c r="B72" s="31" t="s">
        <v>246</v>
      </c>
      <c r="C72" s="31" t="s">
        <v>247</v>
      </c>
      <c r="D72" s="31"/>
      <c r="E72" s="31">
        <v>98</v>
      </c>
      <c r="F72" s="36"/>
      <c r="G72" s="72"/>
      <c r="H72" s="35"/>
      <c r="I72" s="58">
        <f t="shared" si="12"/>
        <v>0</v>
      </c>
      <c r="J72" s="46"/>
      <c r="K72" s="59">
        <f t="shared" si="13"/>
        <v>98</v>
      </c>
      <c r="L72" s="58">
        <f t="shared" si="14"/>
        <v>1</v>
      </c>
    </row>
    <row r="73" spans="1:12" ht="12.75">
      <c r="A73" s="31" t="s">
        <v>186</v>
      </c>
      <c r="B73" s="31" t="s">
        <v>248</v>
      </c>
      <c r="C73" s="31" t="s">
        <v>249</v>
      </c>
      <c r="D73" s="31"/>
      <c r="E73" s="31">
        <v>98</v>
      </c>
      <c r="F73" s="36"/>
      <c r="G73" s="35" t="s">
        <v>97</v>
      </c>
      <c r="H73" s="72">
        <v>8</v>
      </c>
      <c r="I73" s="58">
        <f t="shared" si="12"/>
        <v>0.08163265306122448</v>
      </c>
      <c r="J73" s="46"/>
      <c r="K73" s="59">
        <f t="shared" si="13"/>
        <v>90</v>
      </c>
      <c r="L73" s="58">
        <f t="shared" si="14"/>
        <v>0.9183673469387755</v>
      </c>
    </row>
    <row r="74" spans="1:12" ht="12.75">
      <c r="A74" s="34" t="s">
        <v>186</v>
      </c>
      <c r="B74" s="34" t="s">
        <v>250</v>
      </c>
      <c r="C74" s="34" t="s">
        <v>251</v>
      </c>
      <c r="D74" s="34"/>
      <c r="E74" s="34">
        <v>98</v>
      </c>
      <c r="F74" s="60"/>
      <c r="G74" s="48"/>
      <c r="H74" s="48"/>
      <c r="I74" s="61">
        <f t="shared" si="12"/>
        <v>0</v>
      </c>
      <c r="J74" s="50"/>
      <c r="K74" s="62">
        <f t="shared" si="13"/>
        <v>98</v>
      </c>
      <c r="L74" s="61">
        <f t="shared" si="14"/>
        <v>1</v>
      </c>
    </row>
    <row r="75" spans="1:12" ht="12.75">
      <c r="A75" s="31"/>
      <c r="B75" s="32">
        <f>COUNTA(B42:B74)</f>
        <v>33</v>
      </c>
      <c r="C75" s="31"/>
      <c r="D75" s="36"/>
      <c r="E75" s="37">
        <f>SUM(E42:E74)</f>
        <v>3234</v>
      </c>
      <c r="F75" s="39"/>
      <c r="G75" s="32">
        <f>COUNTA(G42:G74)</f>
        <v>12</v>
      </c>
      <c r="H75" s="32">
        <f>SUM(H42:H74)</f>
        <v>77</v>
      </c>
      <c r="I75" s="40">
        <f t="shared" si="12"/>
        <v>0.023809523809523808</v>
      </c>
      <c r="J75" s="41"/>
      <c r="K75" s="51">
        <f t="shared" si="13"/>
        <v>3157</v>
      </c>
      <c r="L75" s="40">
        <f t="shared" si="14"/>
        <v>0.9761904761904762</v>
      </c>
    </row>
    <row r="76" spans="1:12" ht="12.75">
      <c r="A76" s="31"/>
      <c r="B76" s="32"/>
      <c r="C76" s="31"/>
      <c r="D76" s="36"/>
      <c r="E76" s="37"/>
      <c r="F76" s="39"/>
      <c r="G76" s="32"/>
      <c r="H76" s="32"/>
      <c r="I76" s="40"/>
      <c r="J76" s="41"/>
      <c r="K76" s="51"/>
      <c r="L76" s="40"/>
    </row>
    <row r="77" spans="1:12" ht="12.75">
      <c r="A77" s="37" t="s">
        <v>108</v>
      </c>
      <c r="B77" s="74">
        <f>B12+B19+B24+B27+B36+B40+B75</f>
        <v>60</v>
      </c>
      <c r="C77" s="75"/>
      <c r="D77" s="54"/>
      <c r="E77" s="74">
        <f>E12+E19+E24+E27+E36+E40+E75</f>
        <v>5880</v>
      </c>
      <c r="F77" s="54"/>
      <c r="G77" s="74">
        <f>G12+G19+G24+G27+G36+G40+G75</f>
        <v>22</v>
      </c>
      <c r="H77" s="74">
        <f>H12+H19+H24+H27+H36+H40+H75</f>
        <v>174</v>
      </c>
      <c r="I77" s="40">
        <f>H77/E77</f>
        <v>0.02959183673469388</v>
      </c>
      <c r="J77" s="41"/>
      <c r="K77" s="51">
        <f>E77-H77</f>
        <v>5706</v>
      </c>
      <c r="L77" s="40">
        <f>K77/E77</f>
        <v>0.9704081632653061</v>
      </c>
    </row>
    <row r="78" spans="7:8" ht="12.75">
      <c r="G78" s="38"/>
      <c r="H78" s="38"/>
    </row>
    <row r="79" spans="7:8" ht="12.75">
      <c r="G79" s="38"/>
      <c r="H79" s="38"/>
    </row>
    <row r="80" spans="7:8" ht="12.75">
      <c r="G80" s="38"/>
      <c r="H80" s="38"/>
    </row>
    <row r="81" spans="7:8" ht="12.75">
      <c r="G81" s="38"/>
      <c r="H81" s="38"/>
    </row>
    <row r="82" spans="7:8" ht="12.75">
      <c r="G82" s="38"/>
      <c r="H82" s="38"/>
    </row>
    <row r="83" spans="7:8" ht="12.75">
      <c r="G83" s="38"/>
      <c r="H83" s="38"/>
    </row>
    <row r="84" spans="7:8" ht="12.75">
      <c r="G84" s="38"/>
      <c r="H84" s="38"/>
    </row>
    <row r="85" spans="7:8" ht="12.75">
      <c r="G85" s="38"/>
      <c r="H85" s="38"/>
    </row>
    <row r="86" spans="7:8" ht="12.75">
      <c r="G86" s="38"/>
      <c r="H86" s="38"/>
    </row>
    <row r="87" spans="7:8" ht="12.75">
      <c r="G87" s="38"/>
      <c r="H87" s="38"/>
    </row>
    <row r="88" spans="7:8" ht="12.75">
      <c r="G88" s="38"/>
      <c r="H88" s="38"/>
    </row>
    <row r="89" spans="7:8" ht="12.75">
      <c r="G89" s="38"/>
      <c r="H89" s="38"/>
    </row>
    <row r="90" spans="7:8" ht="12.75">
      <c r="G90" s="38"/>
      <c r="H90" s="38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Maine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2009-04-16T19:04:02Z</cp:lastPrinted>
  <dcterms:created xsi:type="dcterms:W3CDTF">2006-12-12T20:37:17Z</dcterms:created>
  <dcterms:modified xsi:type="dcterms:W3CDTF">2009-05-27T16:47:00Z</dcterms:modified>
  <cp:category/>
  <cp:version/>
  <cp:contentType/>
  <cp:contentStatus/>
</cp:coreProperties>
</file>