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270" activeTab="0"/>
  </bookViews>
  <sheets>
    <sheet name="2007_CSP_Allocations" sheetId="1" r:id="rId1"/>
    <sheet name="2007_CSP_Denials" sheetId="2" r:id="rId2"/>
    <sheet name="2008_CSP_Allocations" sheetId="3" r:id="rId3"/>
    <sheet name="2008_CSP_Denials" sheetId="4" r:id="rId4"/>
  </sheets>
  <definedNames>
    <definedName name="_xlnm.Print_Titles" localSheetId="0">'2007_CSP_Allocations'!$1:$2</definedName>
    <definedName name="_xlnm.Print_Titles" localSheetId="1">'2007_CSP_Denials'!$1:$2</definedName>
    <definedName name="_xlnm.Print_Titles" localSheetId="2">'2008_CSP_Allocations'!$1:$2</definedName>
    <definedName name="_xlnm.Print_Titles" localSheetId="3">'2008_CSP_Denials'!$1:$2</definedName>
  </definedNames>
  <calcPr fullCalcOnLoad="1"/>
</workbook>
</file>

<file path=xl/sharedStrings.xml><?xml version="1.0" encoding="utf-8"?>
<sst xmlns="http://schemas.openxmlformats.org/spreadsheetml/2006/main" count="1338" uniqueCount="252">
  <si>
    <t>Dickerson unit GT2 had an actual average annual NOx emission rate in 2007 of 0.11 lb/mmbtu, which is below the 0.25 lb/mmBtu average annual NOx emission rate threshold under which a unit must operate to be eligible to receive a CSP allocation under 40 CFR 97.143(b), and is not subject to an Acid Rain Program NOx emissions limitation.  Further, unit GT2 achieved a NOx reduction in 2007 by operating in 2007 below the unit’s 2006 actual average annual NOx emission rate of 0.12 lb/mmBtu.  This unit therefore meets the criteria for eligibility under 40 CFR 97.143(b) for a CSP allocation.  U.S. EPA will allocate 29 allowances to unit GT2, consistent with the allocation formula under 40 CFR 97.143(b)(2) and as adjusted under 40 CFR 97.143(d).</t>
  </si>
  <si>
    <t>Dickerson unit GT3 had an actual average annual NOx emission rate in 2008 of 0.16 lb/mmbtu, which is below the 0.25 lb/mmBtu average annual NOx emission rate threshold under which a unit must operate to be eligible to receive a CSP allocation under 40 CFR 97.143(b), and is not subject to an Acid Rain Program NOx emissions limitation.  Further, unit GT3 achieved a NOx reduction in 2008 by operating in 2008 below the unit’s 2006 actual average annual NOx emission rate of 0.18 lb/mmBtu.  This unit therefore meets the criteria for eligibility under 40 CFR 97.143(b) for a CSP allocation.  U.S. EPA will allocate 5 allowances to unit GT3, consistent with the allocation formula under 40 CFR 97.143(b)(2) and as adjusted under 40 CFR 97.143(d).</t>
  </si>
  <si>
    <t>0.06</t>
  </si>
  <si>
    <t>Morgantown unit 1 had an actual average annual NOx emission rate in 2008 of 0.06 lb/mmbtu, which is below the 0.25 lb/mmBtu average annual NOx emission rate threshold under which a unit must operate to be eligible to receive a CSP allocation under 40 CFR 97.143(b), and did not participate in an Acid Rain Program NOx averaging plan in 2008.  Further, unit 1 achieved a NOx reduction in 2008 by operating in 2008 below the unit’s 2006 actual average annual NOx emission rate of 0.44 lb/mmBtu.  This unit therefore meets the criteria for eligibility under 40 CFR 97.143(b) for a CSP allocation.  U.S. EPA will allocate 2,542 allowances to unit 1, consistent with the allocation formula under 40 CFR 97.143(b)(2) and as adjusted under 40 CFR 97.143(d).</t>
  </si>
  <si>
    <t>Morgantown unit 2 had an actual average annual NOx emission rate in 2008 of 0.13 lb/mmbtu, which is below the 0.25 lb/mmBtu average annual NOx emission rate threshold under which a unit must operate to be eligible to receive a CSP allocation under 40 CFR 97.143(b), and did not participate in an Acid Rain Program NOx averaging plan in 2008.  Further, unit 2 achieved a NOx reduction in 2008 by operating in 2008 below the unit’s 2006 actual average annual NOx emission rate of 0.41 lb/mmBtu.  This unit therefore meets the criteria for eligibility under 40 CFR 97.143(b) for a CSP allocation.  U.S. EPA will allocate 1,196 allowances to unit 2, consistent with the allocation formula under 40 CFR 97.143(b)(2) and as adjusted under 40 CFR 97.143(d).</t>
  </si>
  <si>
    <t>Keystone unit 2 had an actual average annual NOx emission rate in 2008 of 0.22 lb/mmbtu, which is below the 0.25 lb/mmBtu average annual NOx emission rate threshold under which a unit must operate to be eligible to receive a CSP allocation under 40 CFR 97.143(b).  AVERAGING PLAN? Further, unit 2 achieved a NOx reduction in 2008 by operating in 2008 below the unit’s 2006 actual average annual NOx emission rate of 0.24 lb/mmBtu.  This unit therefore meets the criteria for eligibility under 40 CFR 97.143(b) for a CSP allocation.  U.S. EPA will allocate 1,009 allowances to unit 2, consistent with the allocation formula under 40 CFR 97.143(b)(2).</t>
  </si>
  <si>
    <t>Marcus Hook unit 0002 had an actual average annual NOx emission rate in 2008 of 0.03 lb/mmbtu, which is below the 0.25 lb/mmBtu average annual NOx emission rate threshold under which a unit must operate to be eligible to receive a CSP allocation under 40 CFR 97.143(b), and is not subject to an Acid Rain Program NOx emissions limitation.  Further, unit 0002 achieved a NOx reduction in 2008 by operating in 2008 below the unit’s 2006 actual average annual NOx emission rate of 0.04 lb/mmBtu.  This unit therefore meets the criteria for eligibility under 40 CFR 97.143(b) for a CSP allocation.  U.S. EPA will allocate 788 allowances to unit 0002, consistent with the allocation formula under 40 CFR 97.143(b)(2).</t>
  </si>
  <si>
    <t>Nicholas (Schulykill) unit 1 had an actual average annual NOx emission rate in 2008 of 0.04 lb/mmbtu, which is below the 0.25 lb/mmBtu average annual NOx emission rate threshold under which a unit must operate to be eligible to receive a CSP allocation under 40 CFR 97.143(b), and is not subject to an Acid Rain Program NOx emissions limitation.  Further, unit 1 achieved a NOx reduction in 2008 by operating in 2008 below the unit’s 2006 actual average annual NOx emission rate of 0.05 lb/mmBtu.  This unit therefore meets the criteria for eligibility under 40 CFR 97.143(b) for a CSP allocation.  U.S. EPA will allocate 999 allowances to unit 1, consistent with the allocation formula under 40 CFR 97.143(b)(2).</t>
  </si>
  <si>
    <t>Blount unit 6 had an actual average annual NOx emission rate in 2008 of 0.11 lb/mmbtu, which is below the 0.25 lb/mmBtu average annual NOx emission rate threshold under which a unit must operate to be eligible to receive a CSP allocation under 40 CFR 97.143(b), and is not subject to an Acid Rain Program NOx emissions limitation.  Further, unit 6 achieved a NOx reduction in 2008 by operating in 2008 below the unit’s 2006 actual average annual NOx emission rate of 0.16 lb/mmBtu.  This unit therefore meets the criteria for eligibility under 40 CFR 97.143(b) for a CSP allocation.  U.S. EPA will allocate 0 allowances to unit 6, consistent with the allocation formula under 40 CFR 97.143(b)(2) and as adjusted under 40 CFR 97.143(d).</t>
  </si>
  <si>
    <t>Columbia unit 1 had an actual average annual NOx emission rate in 2008 of 0.14 lb/mmbtu, which is below the 0.25 lb/mmBtu average annual NOx emission rate threshold under which a unit must operate to be eligible to receive a CSP allocation under 40 CFR 97.143(b), and did not participate in an Acid Rain Program NOx averaging plan in 2008.  Further, unit 1 achieved a NOx reduction in 2008 by operating in 2008 below the unit’s 2006 actual average annual NOx emission rate of 0.15 lb/mmBtu.  This unit therefore meets the criteria for eligibility under 40 CFR 97.143(b) for a CSP allocation.  U.S. EPA will allocate 614 allowances to unit 1, consistent with the allocation formula under 40 CFR 97.143(b)(2) and as adjusted under 40 CFR 97.143(d).</t>
  </si>
  <si>
    <t>Edgewater unit 5 had an actual average annual NOx emission rate in 2008 of 0.15 lb/mmbtu, which is below the 0.25 lb/mmBtu average annual NOx emission rate threshold under which a unit must operate to be eligible to receive a CSP allocation under 40 CFR 97.143(b), and did not participate in an Acid Rain Program NOx averaging plan in 2008.  Further, unit 5 achieved a NOx reduction in 2008 by operating in 2008 below the unit’s 2006 actual average annual NOx emission rate of 0.21 lb/mmBtu.  This unit therefore meets the criteria for eligibility under 40 CFR 97.143(b) for a CSP allocation.  U.S. EPA will allocate 319 allowances to unit 5, consistent with the allocation formula under 40 CFR 97.143(b)(2) and as adjusted under 40 CFR 97.143(d).</t>
  </si>
  <si>
    <t>Pleasant Prairie unit 1 had an actual average annual NOx emission rate in 2008 of 0.06 lb/mmbtu, which is below the 0.25 lb/mmBtu average annual NOx emission rate threshold under which a unit must operate to be eligible to receive a CSP allocation under 40 CFR 97.143(b).  Unit 1 participated in an Acid Rain Program NOx averaging plan in which the actual annual average group NOx emissions rate of 0.17 lb/mmBtu in 2008 was the same as the actual annual average group NOx emissions rate of 0.17 lb/mmBtu in 2007.  Further, unit 1 achieved a NOx reduction in 2008 by operating in 2008 below the unit’s 2006 actual average annual NOx emission rate of 0.15 lb/mmBtu.  This unit therefore meets the criteria for eligibility under 40 CFR 97.143(b) for a CSP allocation.  U.S. EPA will allocate 1,120 allowances to unit 1, consistent with the allocation formula under 40 CFR 97.143(b)(2) and as adjusted under 40 CFR 97.143(d).</t>
  </si>
  <si>
    <t>Weston</t>
  </si>
  <si>
    <t>0.41</t>
  </si>
  <si>
    <t>0.40</t>
  </si>
  <si>
    <t>0.25</t>
  </si>
  <si>
    <t>Weston unit 3 had an actual average annual NOx emission rate in 2008 of 0.21 lb/mmbtu, which is below the 0.25 lb/mmBtu average annual NOx emission rate threshold under which a unit must operate to be eligible to receive a CSP allocation under 40 CFR 97.143(b).  Unit 3 participated in an Acid Rain Program NOx averaging plan in which the actual annual average group NOx emissions rate of 0.40 lb/mmBtu in 2008 was lower than the actual annual average group NOx emissions rate of 0.47 lb/mmBtu in 2007.  Further, unit 3 achieved a NOx reduction in 2008 by operating in 2008 below the unit’s 2006 actual average annual NOx emission rate of 0.25 lb/mmBtu.  This unit therefore meets the criteria for eligibility under 40 CFR 97.143(b) for a CSP allocation.  U.S. EPA will allocate 134 allowances to unit 3, consistent with the allocation formula under 40 CFR 97.143(b)(2) and as adjusted under 40 CFR 97.143(d).</t>
  </si>
  <si>
    <t>Little Gypsy unit 2 had an actual average annual NOx emission rate in 2007 of 0.11 lb/mmbtu, which is below the 0.25 lb/mmBtu average annual NOx emission rate threshold under which a unit must operate to be eligible to receive a CSP allocation under 40 CFR 97.143(b).  However, unit 2 did not achieve a NOx reduction in 2007 because it did not operate in 2007 below the unit’s 2006 actual average annual NOx emission rate of 0.09 lb/mmBtu.  Little Gypsy unit 2 therefore does not meet the criteria for eligibility for a CSP allocation under 40 CFR 97.143(b) for 2007 and will not receive a CSP allocation for that year.</t>
  </si>
  <si>
    <t>Little Gypsy unit 3 had an actual average annual NOx emission rate in 2007 of 0.30 lb/mmbtu, which is not below the 0.25 lb/mmBtu average annual NOx emission rate threshold under which a unit must operate to be eligible to receive a CSP allocation under 40 CFR 97.143(b).  Little Gypsy unit 3 therefore does not meet the criteria for eligibility for a CSP allocation under 40 CFR 97.143(b) for 2007 and will not receive a CSP allocation for that year.</t>
  </si>
  <si>
    <t>Michoud unit 2 had an actual average annual NOx emission rate in 2007 of 0.13 lb/mmbtu, which is below the 0.25 lb/mmBtu average annual NOx emission rate threshold under which a unit must operate to be eligible to receive a CSP allocation under 40 CFR 97.143(b).  However, unit 2 did not achieve a NOx reduction in 2007 because it did not operate in 2007 below the unit’s 2006 actual average annual NOx emission rate of 0.11 lb/mmBtu.  Michoud unit 2 therefore does not meet the criteria for eligibility for a CSP allocation under 40 CFR 97.143(b) for 2007 and will not receive a CSP allocation for that year.</t>
  </si>
  <si>
    <t>Michoud unit 3 had an actual average annual NOx emission rate in 2007 of 0.25 lb/mmbtu, which is not below the 0.25 lb/mmBtu average annual NOx emission rate threshold under which a unit must operate to be eligible to receive a CSP allocation under 40 CFR 97.143(b).  Michoud unit 3 therefore does not meet the criteria for eligibility for a CSP allocation under 40 CFR 97.143(b) for 2007 and will not receive a CSP allocation for that year.</t>
  </si>
  <si>
    <t>Ninemile Point unit 4 had an actual average annual NOx emission rate in 2007 of 0.29 lb/mmbtu, which is not below the 0.25 lb/mmBtu average annual NOx emission rate threshold under which a unit must operate to be eligible to receive a CSP allocation under 40 CFR 97.143(b).  Ninemile Point unit 4 therefore does not meet the criteria for eligibility for a CSP allocation under 40 CFR 97.143(b) for 2007 and will not receive a CSP allocation for that year.</t>
  </si>
  <si>
    <t>Ninemile Point unit 5 had an actual average annual NOx emission rate in 2007 of 0.30 lb/mmbtu, which is not below the 0.25 lb/mmBtu average annual NOx emission rate threshold under which a unit must operate to be eligible to receive a CSP allocation under 40 CFR 97.143(b).  Ninemile Point unit 5 therefore does not meet the criteria for eligibility for a CSP allocation under 40 CFR 97.143(b) for 2007 and will not receive a CSP allocation for that year.</t>
  </si>
  <si>
    <t>1-1</t>
  </si>
  <si>
    <t>Perryville unit 1-1 had an actual average annual NOx emission rate in 2007 of 0.02 lb/mmbtu, which is below the 0.25 lb/mmBtu average annual NOx emission rate threshold under which a unit must operate to be eligible to receive a CSP allocation under 40 CFR 97.143(b).  However, unit 1-1 did not achieve a NOx reduction in 2007 because it did not operate in 2007 below the unit’s 2006 actual average annual NOx emission rate of 0.02 lb/mmBtu.  Perryville unit 1-1 therefore does not meet the criteria for eligibility for a CSP allocation under 40 CFR 97.143(b) for 2007 and will not receive a CSP allocation for that year.</t>
  </si>
  <si>
    <t>1-2</t>
  </si>
  <si>
    <t>Perryville unit 1-2 had an actual average annual NOx emission rate in 2007 of 0.02 lb/mmbtu, which is below the 0.25 lb/mmBtu average annual NOx emission rate threshold under which a unit must operate to be eligible to receive a CSP allocation under 40 CFR 97.143(b).  However, unit 1-2 did not achieve a NOx reduction in 2007 because it did not operate in 2007 below the unit’s 2006 actual average annual NOx emission rate of 0.02 lb/mmBtu.  Perryville unit 1-2 therefore does not meet the criteria for eligibility for a CSP allocation under 40 CFR 97.143(b) for 2007 and will not receive a CSP allocation for that year.</t>
  </si>
  <si>
    <t>RS Nelson unit 3 had an actual average annual NOx emission rate in 2007 of 0.16 lb/mmbtu, which is below the 0.25 lb/mmBtu average annual NOx emission rate threshold under which a unit must operate to be eligible to receive a CSP allocation under 40 CFR 97.143(b).  However, unit 3 did not achieve a NOx reduction in 2007 because it did not operate in 2007 below the unit’s 2006 actual average annual NOx emission rate of 0.16 lb/mmBtu.  RS Nelson unit 3 therefore does not meet the criteria for eligibility for a CSP allocation under 40 CFR 97.143(b) for 2007 and will not receive a CSP allocation for that year.</t>
  </si>
  <si>
    <t>RS Nelson unit 4 had an actual average annual NOx emission rate in 2007 of 0.13 lb/mmbtu, which is below the 0.25 lb/mmBtu average annual NOx emission rate threshold under which a unit must operate to be eligible to receive a CSP allocation under 40 CFR 97.143(b).  However, unit 4 did not achieve a NOx reduction in 2007 because it did not operate in 2007 below the unit’s 2006 actual average annual NOx emission rate of 0.13 lb/mmBtu.  RS Nelson unit 4 therefore does not meet the criteria for eligibility for a CSP allocation under 40 CFR 97.143(b) for 2007 and will not receive a CSP allocation for that year.</t>
  </si>
  <si>
    <t>Sterlington</t>
  </si>
  <si>
    <t>7AB</t>
  </si>
  <si>
    <t>Sterlington unit 7AB had an actual average annual NOx emission rate in 2007 of 0.37 lb/mmbtu, which is not below the 0.25 lb/mmBtu average annual NOx emission rate threshold under which a unit must operate to be eligible to receive a CSP allocation under 40 CFR 97.143(b).  Sterlington unit 7AB therefore does not meet the criteria for eligibility for a CSP allocation under 40 CFR 97.143(b) for 2007, and will not receive a CSP allocation for that year.</t>
  </si>
  <si>
    <t>7C</t>
  </si>
  <si>
    <t>Sterlington unit 7C had an actual average annual NOx emission rate in 2007 of 0.36 lb/mmbtu, which is not below the 0.25 lb/mmBtu average annual NOx emission rate threshold under which a unit must operate to be eligible to receive a CSP allocation under 40 CFR 97.143(b).  Sterlington unit 7C therefore does not meet the criteria for eligibility for a CSP allocation under 40 CFR 97.143(b) for 2007, and will not receive a CSP allocation for that year.</t>
  </si>
  <si>
    <t>10</t>
  </si>
  <si>
    <t>Sterlington unit 10 did not  operate in 2007 and therefore receives 0 allowances under 40 CFR 143(b)(2).</t>
  </si>
  <si>
    <t>Waterford 1 &amp; 2 unit 1 had an actual average annual NOx emission rate in 2007 of 0.15 lb/mmbtu, which is below the 0.25 lb/mmBtu average annual NOx emission rate threshold under which a unit must operate to be eligible to receive a CSP allocation under 40 CFR 97.143(b).  However, unit 1 did not achieve a NOx reduction in 2007 because it did not operate in 2007 below the unit’s 2006 actual average annual NOx emission rate of 0.10 lb/mmBtu.  Waterford 1 &amp; 2 unit 1 therefore does not meet the criteria for eligibility for a CSP allocation under 40 CFR 97.143(b) for 2007 and will not receive a CSP allocation for that year.</t>
  </si>
  <si>
    <t>Willow Glen unit 3 had an actual average annual NOx emission rate in 2007 of 0.03 lb/mmbtu, which is below the 0.25 lb/mmBtu average annual NOx emission rate threshold under which a unit must operate to be eligible to receive a CSP allocation under 40 CFR 97.143(b).  However, unit 3 did not achieve a NOx reduction in 2007 because it did not operate in 2007 below the unit’s 2006 actual average annual NOx emission rate of 0.00 lb/mmBtu.  Willow Glen unit 3 therefore does not meet the criteria for eligibility for a CSP allocation under 40 CFR 97.143(b) for 2007 and will not receive a CSP allocation for that year.</t>
  </si>
  <si>
    <t>Willow Glen unit 4 had an actual average annual NOx emission rate in 2007 of 0.17 lb/mmbtu, which is below the 0.25 lb/mmBtu average annual NOx emission rate threshold under which a unit must operate to be eligible to receive a CSP allocation under 40 CFR 97.143(b).  However, unit 4 did not achieve a NOx reduction in 2007 because it did not operate in 2007 below the unit’s 2006 actual average annual NOx emission rate of 0.17 lb/mmBtu.  Willow Glen unit 4 therefore does not meet the criteria for eligibility for a CSP allocation under 40 CFR 97.143(b) for 2007 and will not receive a CSP allocation for that year.</t>
  </si>
  <si>
    <t>Willow Glen unit 5 had an actual average annual NOx emission rate in 2007 of 0.19 lb/mmbtu, which is below the 0.25 lb/mmBtu average annual NOx emission rate threshold under which a unit must operate to be eligible to receive a CSP allocation under 40 CFR 97.143(b).  However, unit 5 did not achieve a NOx reduction in 2007 because it did not operate in 2007 below the unit’s 2006 actual average annual NOx emission rate of 0.10 lb/mmBtu.  Willow Glen unit 5 therefore does not meet the criteria for eligibility for a CSP allocation under 40 CFR 97.143(b) for 2007 and will not receive a CSP allocation for that year.</t>
  </si>
  <si>
    <t>0.23</t>
  </si>
  <si>
    <t>Keystone unit 1 had an actual average annual NOx emission rate in 2007 of 0.23 lb/mmbtu, which is below the 0.25 lb/mmBtu average annual NOx emission rate threshold under which a unit must operate to be eligible to receive a CSP allocation under 40 CFR 97.143(b).  However, unit 1 did not achieve a NOx reduction in 2007 because it did not operate in 2007 below the unit’s 2006 actual average annual NOx emission rate of 0.19 lb/mmBtu.  Keystone unit 1 therefore does not meet the criteria for eligibility for a CSP allocation under 40 CFR 97.143(b) for 2007 and will not receive a CSP allocation for that year.</t>
  </si>
  <si>
    <t>Marcus Hook</t>
  </si>
  <si>
    <t>0001</t>
  </si>
  <si>
    <t>Marcus Hook unit 0001 had an actual average annual NOx emission rate in 2007 of 0.03 lb/mmbtu, which is below the 0.25 lb/mmBtu average annual NOx emission rate threshold under which a unit must operate to be eligible to receive a CSP allocation under 40 CFR 97.143(b).  However, unit 0001 did not achieve a NOx reduction in 2007 because it did not operate in 2007 below the unit’s 2006 actual average annual NOx emission rate of 0.03 lb/mmBtu.  Marcus Hook unit 0001 therefore does not meet the criteria for eligibility for a CSP allocation under 40 CFR 97.143(b) for 2007 and will not receive a CSP allocation for that year.</t>
  </si>
  <si>
    <t>0002</t>
  </si>
  <si>
    <t>Marcus Hook unit 0002 had an actual average annual NOx emission rate in 2007 of 0.04 lb/mmbtu, which is below the 0.25 lb/mmBtu average annual NOx emission rate threshold under which a unit must operate to be eligible to receive a CSP allocation under 40 CFR 97.143(b).  However, unit 0002 did not achieve a NOx reduction in 2007 because it did not operate in 2007 below the unit’s 2006 actual average annual NOx emission rate of 0.04 lb/mmBtu.  Marcus Hook unit 0002 therefore does not meet the criteria for eligibility for a CSP allocation under 40 CFR 97.143(b) for 2007 and will not receive a CSP allocation for that year.</t>
  </si>
  <si>
    <t>0003</t>
  </si>
  <si>
    <t>Marcus Hook unit 0003 had an actual average annual NOx emission rate in 2007 of 0.04 lb/mmbtu, which is below the 0.25 lb/mmBtu average annual NOx emission rate threshold under which a unit must operate to be eligible to receive a CSP allocation under 40 CFR 97.143(b).  However, unit 0003 did not achieve a NOx reduction in 2007 because it did not operate in 2007 below the unit’s 2006 actual average annual NOx emission rate of 0.03 lb/mmBtu.  Marcus Hook unit 0003 therefore does not meet the criteria for eligibility for a CSP allocation under 40 CFR 97.143(b) for 2007 and will not receive a CSP allocation for that year.</t>
  </si>
  <si>
    <t>Piney Creek</t>
  </si>
  <si>
    <t>031</t>
  </si>
  <si>
    <t>Piney Creek unit 031 had an actual average annual NOx emission rate in 2007 of 0.15 lb/mmbtu, which is below the 0.25 lb/mmBtu average annual NOx emission rate threshold under which a unit must operate to be eligible to receive a CSP allocation under 40 CFR 97.143(b).  However, unit 031 did not achieve a NOx reduction in 2007 because it did not operate below the unit’s 2006 actual average annual NOx emission rate of 0.14 lb/mmBtu.  Piney Creek unit 031 therefore does not meet the criteria for eligibility for a CSP allocation under 40 CFR 97.143(b) for 2007 and will not receive a CSP allocation for that year.</t>
  </si>
  <si>
    <t>Blount unit 5 had an actual average annual NOx emission rate in 2007 of 0.14 lb/mmbtu, which is below the 0.25 lb/mmBtu average annual NOx emission rate threshold under which a unit must operate to be eligible to receive a CSP allocation under 40 CFR 97.143(b).  However, unit 5 did not achieve a NOx reduction in 2007 because it did not operate in 2007 below the unit’s 2006 actual average annual NOx emission rate of 0.14 lb/mmBtu.  Blount unit 5 therefore does not meet the criteria for eligibility for a CSP allocation under 40 CFR 97.143(b) for 2007 and will not receive a CSP allocation for that year.</t>
  </si>
  <si>
    <t>Columbia unit 2 had an actual average annual NOx emission rate in 2007 of 0.12 lb/mmbtu, which is below the 0.25 lb/mmBtu average annual NOx emission rate threshold under which a unit must operate to be eligible to receive a CSP allocation under 40 CFR 97.143(b).  However, unit 2 did not achieve a NOx reduction in 2007 because it did not operate in 2007 below the unit’s 2006 actual average annual NOx emission rate of 0.12 lb/mmBtu.  Columbia unit 2 therefore does not meet the criteria for eligibility for a CSP allocation under 40 CFR 97.143(b) for 2007 and will not receive a CSP allocation for that year.</t>
  </si>
  <si>
    <t>0.18</t>
  </si>
  <si>
    <t>Edgewater unit 4 had an actual average annual NOx emission rate in 2007 of 0.18 lb/mmbtu, which is below the 0.25 lb/mmBtu average annual NOx emission rate threshold under which a unit must operate to be eligible to receive a CSP allocation under 40 CFR 97.143(b).  However, unit 4 did not achieve a NOx reduction in 2007 because it did not operate in 2007 below the unit’s 2006 actual average annual NOx emission rate of 0.18 lb/mmBtu.  Edgewater unit 4 therefore does not meet the criteria for eligibility for a CSP allocation under 40 CFR 97.143(b) for 2007 and will not receive a CSP allocation for that year.</t>
  </si>
  <si>
    <t>7</t>
  </si>
  <si>
    <t>South Oak Creek unit 7 had an actual average annual NOx emission rate in 2007 of 0.13 lb/mmbtu, which is below the 0.13 lb/mmBtu average annual NOx emission rate threshold under which a unit must operate to be eligible to receive a CSP allocation under 40 CFR 97.143(b).  However, unit 7 did not achieve a NOx reduction in 2007 because it did not operate in 2007 below the unit’s 2006 actual average annual NOx emission rate of 0.13 lb/mmBtu.  South Oak Creek unit 7 therefore does not meet the criteria for eligibility for a CSP allocation under 40 CFR 97.143(b) for 2007 and will not receive a CSP allocation for that year.</t>
  </si>
  <si>
    <t>8</t>
  </si>
  <si>
    <t>South Oak Creek unit 8 had an actual average annual NOx emission rate in 2007 of 0.13 lb/mmbtu, which is below the 0.25 lb/mmBtu average annual NOx emission rate threshold under which a unit must operate to be eligible to receive a CSP allocation under 40 CFR 97.143(b).  However, unit 8 did not achieve a NOx reduction in 2007 because it did not operate in 2007 below the unit’s 2006 actual average annual NOx emission rate of 0.13 lb/mmBtu.  South Oak Creek unit 8 therefore does not meet the criteria for eligibility for a CSP allocation under 40 CFR 97.143(b) for 2007 and will not receive a CSP allocation for that year.</t>
  </si>
  <si>
    <r>
      <t xml:space="preserve">Adjustments: </t>
    </r>
    <r>
      <rPr>
        <sz val="10"/>
        <rFont val="Arial"/>
        <family val="2"/>
      </rPr>
      <t xml:space="preserve"> </t>
    </r>
  </si>
  <si>
    <r>
      <t>Pennsylvania</t>
    </r>
    <r>
      <rPr>
        <sz val="10"/>
        <rFont val="Arial"/>
        <family val="0"/>
      </rPr>
      <t>:  The CSP pool for Pennsylvania is undersubscribed, therefore no adjustments are necessary to approved unit allocations.</t>
    </r>
  </si>
  <si>
    <t>2008 CAIR CSP Allocations</t>
  </si>
  <si>
    <t>2008 Unit NOx Rate</t>
  </si>
  <si>
    <t>2008 Rate Lower than 2006 Rate?</t>
  </si>
  <si>
    <t>2008 Rate Differential from 0.25</t>
  </si>
  <si>
    <t>2008 Heat Input (mmBtu)</t>
  </si>
  <si>
    <t>2008 CAMD Allocation Calculation</t>
  </si>
  <si>
    <t>2008 Requested Allocation</t>
  </si>
  <si>
    <t>2008 CAMD Allocation (adjusted)**</t>
  </si>
  <si>
    <t>Big Cajun 2 unit 2B3 had an actual average annual NOx emission rate in 2008 of 0.14 lb/mmbtu, which is below the 0.25 lb/mmBtu average annual NOx emission rate threshold under which a unit must operate to be eligible to receive a CSP allocation under 40 CFR 97.143(b), and did not participate in an Acid Rain Program NOx averaging plan in 2008.  Further, unit 2B3 achieved a NOx reduction in 2008 by operating in 2008 below the unit’s 2006 actual average annual NOx emission rate of 0.15 lb/mmBtu.  This unit therefore meets the criteria for eligibility under 40 CFR 97.143(b) for a CSP allocation.  U.S. EPA will allocate 525 allowances to unit 2B3, consistent with the allocation formula under 40 CFR 97.143(b)(2) and as adjusted under 40 CFR 97.143(d).</t>
  </si>
  <si>
    <r>
      <t>Louisiana</t>
    </r>
    <r>
      <rPr>
        <sz val="10"/>
        <rFont val="Arial"/>
        <family val="2"/>
      </rPr>
      <t>:  2,251 allowances in Louisiana's CSP budget.  Total of approved allocations is 10,237allowances, resulting in individual allocation amounts being adjusted by multiplying them by approximately 21.99% as provided under 40 CFR 97.143(d)(3).</t>
    </r>
  </si>
  <si>
    <r>
      <t>Louisiana</t>
    </r>
    <r>
      <rPr>
        <sz val="10"/>
        <rFont val="Arial"/>
        <family val="0"/>
      </rPr>
      <t>:  2,251 allowances in Louisiana's CSP budget.  Total of approved allocations is 10,237allowances, resulting in individual allocation amounts being adjusted by multiplying them by approximately 21.99% as provided under 40 CFR 97.143(d)(3).</t>
    </r>
  </si>
  <si>
    <r>
      <t>Maryland</t>
    </r>
    <r>
      <rPr>
        <sz val="10"/>
        <rFont val="Arial"/>
        <family val="0"/>
      </rPr>
      <t>:  4,670 allowances in Maryland's CSP budget.  Total of approved allocations is 6,418 allowances, resulting in individual allocation amounts being adjusted by multiplying them by approximately 72.76% as provided under 40 CFR 97.143(d)(3).</t>
    </r>
  </si>
  <si>
    <r>
      <t>Maryland</t>
    </r>
    <r>
      <rPr>
        <sz val="10"/>
        <rFont val="Arial"/>
        <family val="2"/>
      </rPr>
      <t>:  4,670 allowances in Maryland's CSP budget.  Total of approved allocations is 6,418 allowances, resulting in individual allocation amounts being adjusted by multiplying them by approximately 72.76% as provided under 40 CFR 97.143(d)(3).</t>
    </r>
  </si>
  <si>
    <r>
      <t>Maryland</t>
    </r>
    <r>
      <rPr>
        <sz val="10"/>
        <rFont val="Arial"/>
        <family val="0"/>
      </rPr>
      <t>:  4,670 allowances in Maryland's CSP budget.  Total of approved allocations is 6,418 allowances, resulting in individual allocation amounts being adjusted by multiplying them by approximately approximately 72.76% as provided under 40 CFR 97.143(d)(3).</t>
    </r>
  </si>
  <si>
    <t>2008 CAMD Allocation (rounded, unadjusted)*</t>
  </si>
  <si>
    <t>2007 CAMD Allocation (rounded, unadjusted)*</t>
  </si>
  <si>
    <t>2007 CAMD Allocation (adjusted)**</t>
  </si>
  <si>
    <r>
      <t>Pennsylvania</t>
    </r>
    <r>
      <rPr>
        <sz val="10"/>
        <rFont val="Arial"/>
        <family val="2"/>
      </rPr>
      <t>:  The CSP pool for Pennsylvania is undersubscribed, therefore no adjustments are necessary to individual allocation amounts.</t>
    </r>
  </si>
  <si>
    <t>Dolet Hills unit 1 had an actual average annual NOx emission rate in 2008 of 0.20 lb/mmbtu, which is below the 0.25 lb/mmBtu average annual NOx emission rate threshold under which a unit must operate to be eligible to receive a CSP allocation under 40 CFR 97.143(b), and did not participate in an Acid Rain Program NOx averaging plan in 2008.  Further, unit 1 achieved a NOx reduction in 2008 by operating in 2008 below the unit’s 2006 actual average annual NOx emission rate of 0.42 lb/mmBtu.  This unit therefore meets the criteria for eligibility under 40 CFR 97.143(b) for a CSP allocation.  U.S. EPA will allocate 285 allowances to unit 1, consistent with the allocation formula under 40 CFR 97.143(b)(2) and as adjusted under 40 CFR 97.143(d).</t>
  </si>
  <si>
    <t>Evangeline unit 7-2 had an actual average annual NOx emission rate in 2008 of 0.11 lb/mmbtu, which is below the 0.25 lb/mmBtu average annual NOx emission rate threshold under which a unit must operate to be eligible to receive a CSP allocation under 40 CFR 97.143(b), and is not subject to an Acid Rain Program NOx emissions limitation.  Further, unit 7-2 achieved a NOx reduction in 2008 by operating in 2008 below the unit’s 2006 actual average annual NOx emission rate of 0.12 lb/mmBtu.  This unit therefore meets the criteria for eligibility under 40 CFR 97.143(b) for a CSP allocation.  U.S. EPA will allocate 4 allowances to unit 7-2, consistent with the allocation formula under 40 CFR 97.143(b)(2), and as adjusted under 40 CFR 97.143(d).</t>
  </si>
  <si>
    <t>Michoud unit 3 had an actual average annual NOx emission rate in 2008 of 0.03 lb/mmbtu, which is below the 0.25 lb/mmBtu average annual NOx emission rate threshold under which a unit must operate to be eligible to receive a CSP allocation under 40 CFR 97.143(b), and is not subject to an Acid Rain Program NOx emissions limitation.  Further, unit 3 achieved a NOx reduction in 2008 by operating in 2008 below the unit’s 2006 actual average annual NOx emission rate of 0.18 lb/mmBtu.  This unit therefore meets the criteria for eligibility under 40 CFR 97.143(b) for a CSP allocation.  U.S. EPA will allocate 107 allowances to unit 3, consistent with the allocation formula under 40 CFR 97.143(b)(2), and as adjusted under 40 CFR 97.143(d).</t>
  </si>
  <si>
    <t>Ninemile Point unit 1 had an actual average annual NOx emission rate in 2008 of 0.09 lb/mmbtu, which is below the 0.25 lb/mmBtu average annual NOx emission rate threshold under which a unit must operate to be eligible to receive a CSP allocation under 40 CFR 97.143(b), and is not subject to an Acid Rain Program NOx emissions limitation.  Further, unit 1 achieved a NOx reduction in 2008 by operating in 2008 below the unit’s 2006 actual average annual NOx emission rate of 0.14 lb/mmBtu.  This unit therefore meets the criteria for eligibility under 40 CFR 97.143(b) for a CSP allocation.  U.S. EPA will allocate 22 allowances to unit 1, consistent with the allocation formula under 40 CFR 97.143(b)(2) and as adjusted under 40 CFR 97.143(d).</t>
  </si>
  <si>
    <t>Ninemile Point unit 2 had an actual average annual NOx emission rate in 2008 of 0.01 lb/mmbtu, which is below the 0.25 lb/mmBtu average annual NOx emission rate threshold under which a unit must operate to be eligible to receive a CSP allocation under 40 CFR 97.143(b), and is not subject to an Acid Rain Program NOx emissions limitation.  Further, unit 2 achieved a NOx reduction in 2008 by operating in 2008 below the unit’s 2006 actual average annual NOx emission rate of 0.11 lb/mmBtu.  This unit therefore meets the criteria for eligibility under 40 CFR 97.143(b) for a CSP allocation.  U.S. EPA will allocate 0 allowances to WHY? unit 2, consistent with the allocation formula under 40 CFR 97.143(b)(2) and as adjusted under 40 CFR 97.143(d).</t>
  </si>
  <si>
    <t>Ninemile Point unit 3 had an actual average annual NOx emission rate in 2008 of 0.11 lb/mmbtu, which is below the 0.25 lb/mmBtu average annual NOx emission rate threshold under which a unit must operate to be eligible to receive a CSP allocation under 40 CFR 97.143(b), and is not subject to an Acid Rain Program NOx emissions limitation.  Further, unit 3 achieved a NOx reduction in 2008 by operating in 2008 below the unit’s 2006 actual average annual NOx emission rate of 0.12 lb/mmBtu.  This unit therefore meets the criteria for eligibility under 40 CFR 97.143(b) for a CSP allocation.  U.S. EPA will allocate 16 allowances to unit 3, consistent with the allocation formula under 40 CFR 97.143(b)(2) and as adjusted under 40 CFR 97.143(d).</t>
  </si>
  <si>
    <t>Ouachita</t>
  </si>
  <si>
    <t>CTGEN1</t>
  </si>
  <si>
    <t>Ouachita unit CTGEN1 had an actual average annual NOx emission rate in 2008 of 0.03 lb/mmbtu, which is below the 0.25 lb/mmBtu average annual NOx emission rate threshold under which a unit must operate to be eligible to receive a CSP allocation under 40 CFR 97.143(b), and is not subject to an Acid Rain Program NOx emissions limitation.  Further, unit CTGEN1 achieved a NOx reduction in 2008 by operating in 2008 below the unit’s 2006 actual average annual NOx emission rate of 0.04 lb/mmBtu.  This unit therefore meets the criteria for eligibility under 40 CFR 97.143(b) for a CSP allocation.  U.S. EPA will allocate 92 allowances to unit CTGEN1, consistent with the allocation formula under 40 CFR 97.143(b)(2) and as adjusted under 40 CFR 97.143(d).</t>
  </si>
  <si>
    <t>CTGEN2</t>
  </si>
  <si>
    <t>Ouachita unit CTGEN2 had an actual average annual NOx emission rate in 2008 of 0.03 lb/mmbtu, which is below the 0.25 lb/mmBtu average annual NOx emission rate threshold under which a unit must operate to be eligible to receive a CSP allocation under 40 CFR 97.143(b), and is not subject to an Acid Rain Program NOx emissions limitation.  Further, unit CTGEN2 achieved a NOx reduction in 2008 by operating in 2008 below the unit’s 2006 actual average annual NOx emission rate of 0.04 lb/mmBtu.  This unit therefore meets the criteria for eligibility under 40 CFR 97.143(b) for a CSP allocation.  U.S. EPA will allocate 82 allowances to unit CTGEN2, consistent with the allocation formula under 40 CFR 97.143(b)(2) and as adjusted under 40 CFR 97.143(d).</t>
  </si>
  <si>
    <t>Perryville unit 2-1 had an actual average annual NOx emission rate in 2008 of 0.03 lb/mmbtu, which is below the 0.25 lb/mmBtu average annual NOx emission rate threshold under which a unit must operate to be eligible to receive a CSP allocation under 40 CFR 97.143(b), and is not subject to an Acid Rain Program NOx emissions limitation.  Further, unit 2-1 achieved a NOx reduction in 2008 by operating in 2008 below the unit’s 2006 actual average annual NOx emission rate of 0.04 lb/mmBtu.  This unit therefore meets the criteria for eligibility under 40 CFR 97.143(b) for a CSP allocation.  U.S. EPA will allocate 4 allowances to unit 2-1, consistent with the allocation formula under 40 CFR 97.143(b)(2) and as adjusted under 40 CFR 97.143(d).</t>
  </si>
  <si>
    <t>Rodemacher unit 1 had an actual average annual NOx emission rate in 2008 of 0.15 lb/mmbtu, which is below the 0.25 lb/mmBtu average annual NOx emission rate threshold under which a unit must operate to be eligible to receive a CSP allocation under 40 CFR 97.143(b), and is not subject to an Acid Rain Program NOx emissions limitation.  Further, unit 1 achieved a NOx reduction in 2008 by operating in 2008 below the unit’s 2006 actual average annual NOx emission rate of 0.17 lb/mmBtu.  This unit therefore meets the criteria for eligibility under 40 CFR 97.143(b) for a CSP allocation.  U.S. EPA will allocate 74 allowances to unit 1, consistent with the allocation formula under 40 CFR 97.143(b)(2) and as adjusted under 40 CFR 97.143(d).</t>
  </si>
  <si>
    <t>RS Nelson unit 3 had an actual average annual NOx emission rate in 2008 of 0.14 lb/mmbtu, which is below the 0.25 lb/mmBtu average annual NOx emission rate threshold under which a unit must operate to be eligible to receive a CSP allocation under 40 CFR 97.143(b), and is not subject to an Acid Rain Program NOx emissions limitation.  Further, unit 3 achieved a NOx reduction in 2008 by operating in 2008 below the unit’s 2006 actual average annual NOx emission rate of 0.16 lb/mmBtu.  This unit therefore meets the criteria for eligibility under 40 CFR 97.143(b) for a CSP allocation.  U.S. EPA will allocate 35 allowances to unit 3, consistent with the allocation formula under 40 CFR 97.143(b)(2) and as adjusted under 40 CFR 97.143(d).</t>
  </si>
  <si>
    <t>RS Nelson unit 4 had an actual average annual NOx emission rate in 2008 of 0.12 lb/mmbtu, which is below the 0.25 lb/mmBtu average annual NOx emission rate threshold under which a unit must operate to be eligible to receive a CSP allocation under 40 CFR 97.143(b), and is not subject to an Acid Rain Program NOx emissions limitation.  Further, unit 4 achieved a NOx reduction in 2008 by operating in 2008 below the unit’s 2006 actual average annual NOx emission rate of 0.13 lb/mmBtu.  This unit therefore meets the criteria for eligibility under 40 CFR 97.143(b) for a CSP allocation.  U.S. EPA will allocate 199 allowances to unit 4, consistent with the allocation formula under 40 CFR 97.143(b)(2) and as adjusted under 40 CFR 97.143(d).</t>
  </si>
  <si>
    <t>2007 CAIR CSP Allocations</t>
  </si>
  <si>
    <t>State</t>
  </si>
  <si>
    <t>Source</t>
  </si>
  <si>
    <t>Plant Code</t>
  </si>
  <si>
    <t>Unit ID</t>
  </si>
  <si>
    <t>2006 Avg. Plan Group Rate</t>
  </si>
  <si>
    <t>2007 Avg. Plan Group Rate</t>
  </si>
  <si>
    <t>2008 Avg. Plan Group Rate</t>
  </si>
  <si>
    <t>2007 Group Rate at or Below 2006 Group Rate?</t>
  </si>
  <si>
    <t>2008 Group Rate at or Below 2007 Group Rate?</t>
  </si>
  <si>
    <t>2006 Unit NOx Rate</t>
  </si>
  <si>
    <t>2007 Unit NOx Rate</t>
  </si>
  <si>
    <t>2007 Rate Lower than 2006 Rate?</t>
  </si>
  <si>
    <t>2007 Rate Differential from 0.25</t>
  </si>
  <si>
    <t>2007 Heat Input (mmBtu)</t>
  </si>
  <si>
    <t>2007 CAMD Allocation Calculation</t>
  </si>
  <si>
    <t>2007 Requested Allocation</t>
  </si>
  <si>
    <t>Basis for Approval of CSP Allocation Request</t>
  </si>
  <si>
    <t>LA</t>
  </si>
  <si>
    <t>Calcasieu</t>
  </si>
  <si>
    <t>GTG1</t>
  </si>
  <si>
    <t>NS</t>
  </si>
  <si>
    <t>Yes</t>
  </si>
  <si>
    <t>Calcasieu unit GTG1 had an actual average annual NOx emission rate in 2007 of 0.11 lb/mmbtu, which is below the 0.25 lb/mmBtu average annual NOx emission rate threshold under which a unit must operate to be eligible to receive a CSP allocation under 40 CFR 97.143(b), and is not subject to an Acid Rain Program NOx emissions limitation.  Further, unit GTG1 achieved a NOx reduction in 2007 by operating in 2007 below the unit’s 2006 actual average annual NOx emission rate of 0.12 lb/mmBtu.  This unit therefore meets the criteria for eligibility under 40 CFR 97.143(b) for a CSP allocation.  U.S. EPA will allocate 4 allowances to unit GTG1, consistent with the allocation formula under 40 CFR 97.143(b)(2) and as adjusted under 40 CFR 97.143(d).</t>
  </si>
  <si>
    <t>Evangeline</t>
  </si>
  <si>
    <t>6-1</t>
  </si>
  <si>
    <t>0.05</t>
  </si>
  <si>
    <t>Evangeline unit 6-1 had an actual average annual NOx emission rate in 2007 of 0.05 lb/mmbtu, which is below the 0.25 lb/mmBtu average annual NOx emission rate threshold under which a unit must operate to be eligible to receive a CSP allocation under 40 CFR 97.143(b), and is not subject to an Acid Rain Program NOx emissions limitation.  Further, unit 6-1 achieved a NOx reduction in 2007 by operating in 2007 below the unit’s 2006 actual average annual NOx emission rate of 0.06 lb/mmBtu.  This unit therefore meets the criteria for eligibility under 40 CFR 97.143(b) for a CSP allocation.  U.S. EPA will allocate 69 allowances to unit 6-1, consistent with the allocation formula under 40 CFR 97.143(b)(2) and as adjusted under 40 CFR 97.143(d).</t>
  </si>
  <si>
    <t>7-2</t>
  </si>
  <si>
    <t>0.03</t>
  </si>
  <si>
    <t>Evangeline unit 7-2 had an actual average annual NOx emission rate in 2007 of 0.03 lb/mmbtu, which is below the 0.25 lb/mmBtu average annual NOx emission rate threshold under which a unit must operate to be eligible to receive a CSP allocation under 40 CFR 97.143(b), and is not subject to an Acid Rain Program NOx emissions limitation.  Further, unit 7-2 achieved a NOx reduction in 2007 by operating in 2007 below the unit’s 2006 actual average annual NOx emission rate of 0.18 lb/mmBtu.  This unit therefore meets the criteria for eligibility under 40 CFR 97.143(b) for a CSP allocation.  U.S. EPA will allocate 123 allowances to unit 7-2, consistent with the allocation formula under 40 CFR 97.143(b)(2) and as adjusted under 40 CFR 97.143(d).</t>
  </si>
  <si>
    <t>Little Gypsy</t>
  </si>
  <si>
    <t>1</t>
  </si>
  <si>
    <t>Little Gypsy unit 1 had an actual average annual NOx emission rate in 2007 of 0.11 lb/mmbtu, which is below the 0.25 lb/mmBtu average annual NOx emission rate threshold under which a unit must operate to be eligible to receive a CSP allocation under 40 CFR 97.143(b), and is not subject to an Acid Rain Program NOx emissions limitation.  Further, unit 1 achieved a NOx reduction in 2007 by operating in 2007 below the unit’s 2006 actual average annual NOx emission rate of 0.16 lb/mmBtu.  This unit therefore meets the criteria for eligibility under 40 CFR 97.143(b) for a CSP allocation.  U.S. EPA will allocate 5 allowances to unit 1, consistent with the allocation formula under 40 CFR 97.143(b)(2) and as adjusted under 40 CFR 97.143(d).</t>
  </si>
  <si>
    <t>Michoud</t>
  </si>
  <si>
    <t>Michoud unit 1 had an actual average annual NOx emission rate in 2007 of 0.11 lb/mmbtu, which is below the 0.25 lb/mmBtu average annual NOx emission rate threshold under which a unit must operate to be eligible to receive a CSP allocation under 40 CFR 97.143(b), and is not subject to an Acid Rain Program NOx emissions limitation.  Further, unit 1 achieved a NOx reduction in 2007 by operating in 2007 below the unit’s 2006 actual average annual NOx emission rate of 0.12 lb/mmBtu.  This unit therefore meets the criteria for eligibility under 40 CFR 97.143(b) for a CSP allocation.  U.S. EPA will allocate 0 allowances to unit 1, consistent with the allocation formula under 40 CFR 97.143(b)(2) and as adjusted under 40 CFR 97.143(d).</t>
  </si>
  <si>
    <t>Ninemile Point</t>
  </si>
  <si>
    <t>Ninemile Point unit 1 had an actual average annual NOx emission rate in 2007 of 0.13 lb/mmbtu, which is below the 0.25 lb/mmBtu average annual NOx emission rate threshold under which a unit must operate to be eligible to receive a CSP allocation under 40 CFR 97.143(b), and is not subject to an Acid Rain Program NOx emissions limitation.  Further, unit 1 achieved a NOx reduction in 2007 by operating in 2007 below the unit’s 2006 actual average annual NOx emission rate of 0.14 lb/mmBtu.  This unit therefore meets the criteria for eligibility under 40 CFR 97.143(b) for a CSP allocation.  U.S. EPA will allocate 3 allowances to unit 1, consistent with the allocation formula under 40 CFR 97.143(b)(2) and as adjusted under 40 CFR 97.143(d).</t>
  </si>
  <si>
    <t>2</t>
  </si>
  <si>
    <t>Ninemile Point unit 2 had an actual average annual NOx emission rate in 2007 of 0.07 lb/mmbtu, which is below the 0.25 lb/mmBtu average annual NOx emission rate threshold under which a unit must operate to be eligible to receive a CSP allocation under 40 CFR 97.143(b), and is not subject to an Acid Rain Program NOx emissions limitation.  Further, unit 2 achieved a NOx reduction in 2007 by operating in 2007 below the unit’s 2006 actual average annual NOx emission rate of 0.11 lb/mmBtu.  This unit therefore meets the criteria for eligibility under 40 CFR 97.143(b) for a CSP allocation.  U.S. EPA will allocate 2 allowances to unit 2, consistent with the allocation formula under 40 CFR 97.143(b)(2) and as adjusted under 40 CFR 97.143(d).</t>
  </si>
  <si>
    <t>3</t>
  </si>
  <si>
    <t>Ninemile Point unit 3 had an actual average annual NOx emission rate in 2007 of 0.11 lb/mmbtu, which is below the 0.25 lb/mmBtu average annual NOx emission rate threshold under which a unit must operate to be eligible to receive a CSP allocation under 40 CFR 97.143(b), and is not subject to an Acid Rain Program NOx emissions limitation.  Further, unit 3 achieved a NOx reduction in 2007 by operating in 2007 below the unit’s 2006 actual average annual NOx emission rate of 0.12 lb/mmBtu.  This unit therefore meets the criteria for eligibility under 40 CFR 97.143(b) for a CSP allocation.  U.S. EPA will allocate 10 allowances to unit 3, consistent with the allocation formula under 40 CFR 97.143(b)(2) and as adjusted under 40 CFR 97.143(d).</t>
  </si>
  <si>
    <t>Perryville</t>
  </si>
  <si>
    <t>2-1</t>
  </si>
  <si>
    <t>Perryville unit 2-1 had an actual average annual NOx emission rate in 2007 of 0.03 lb/mmbtu, which is below the 0.25 lb/mmBtu average annual NOx emission rate threshold under which a unit must operate to be eligible to receive a CSP allocation under 40 CFR 97.143(b), and is not subject to an Acid Rain Program NOx emissions limitation.  Further, unit 2-1 achieved a NOx reduction in 2007 by operating in 2007 below the unit’s 2006 actual average annual NOx emission rate of 0.04 lb/mmBtu.  This unit therefore meets the criteria for eligibility under 40 CFR 97.143(b) for a CSP allocation.  U.S. EPA will allocate 6 allowances to unit 2-1, consistent with the allocation formula under 40 CFR 97.143(b)(2) and as adjusted under 40 CFR 97.143(d).</t>
  </si>
  <si>
    <t>Rodemacher</t>
  </si>
  <si>
    <t>0.13</t>
  </si>
  <si>
    <t>Rodemacher unit 1 had an actual average annual NOx emission rate in 2007 of 0.13 lb/mmbtu, which is below the 0.25 lb/mmBtu average annual NOx emission rate threshold under which a unit must operate to be eligible to receive a CSP allocation under 40 CFR 97.143(b), and is not subject to an Acid Rain Program NOx emissions limitation.  Further, unit 1 achieved a NOx reduction in 2007 by operating in 2007 below the unit’s 2006 actual average annual NOx emission rate of 0.17 lb/mmBtu.  This unit therefore meets the criteria for eligibility under 40 CFR 97.143(b) for a CSP allocation.  U.S. EPA will allocate 80 allowances to unit 1, consistent with the allocation formula under 40 CFR 97.143(b)(2) and as adjusted under 40 CFR 97.143(d).</t>
  </si>
  <si>
    <t>RS Nelson</t>
  </si>
  <si>
    <t>6</t>
  </si>
  <si>
    <t>NA</t>
  </si>
  <si>
    <t>RS Nelson unit 6 had an actual average annual NOx emission rate in 2007 of 0.22 lb/mmbtu, which is below the 0.25 lb/mmBtu average annual NOx emission rate threshold under which a unit must operate to be eligible to receive a CSP allocation under 40 CFR 97.143(b), and did not participate in an Acid Rain Program NOx averaging plan in 2007.  Further, unit 6 achieved a NOx reduction in 2007 by operating in 2007 below the unit’s 2006 actual average annual NOx emission rate of 0.24 lb/mmBtu.  This unit therefore meets the criteria for eligibility under 40 CFR 97.143(b) for a CSP allocation.  U.S. EPA will allocate 130 allowances to unit 6, consistent with the allocation formula under 40 CFR 97.143(b)(2) and as adjusted under 40 CFR 97.143(d).</t>
  </si>
  <si>
    <t>Waterford 1 &amp; 2</t>
  </si>
  <si>
    <t>Waterford 1 &amp; 2 unit 2 had an actual average annual NOx emission rate in 2007 of 0.15 lb/mmbtu, which is below the 0.25 lb/mmBtu average annual NOx emission rate threshold under which a unit must operate to be eligible to receive a CSP allocation under 40 CFR 97.143(b), and is not subject to an Acid Rain Program NOx emissions limitation.  Further, unit 2 achieved a NOx reduction in 2007 by operating in 2007 below the unit’s 2006 actual average annual NOx emission rate of 0.17 lb/mmBtu.  This unit therefore meets the criteria for eligibility under 40 CFR 97.143(b) for a CSP allocation.  U.S. EPA will allocate 61 allowances to unit 2, consistent with the allocation formula under 40 CFR 97.143(b)(2) and as adjusted under 40 CFR 97.143(d).</t>
  </si>
  <si>
    <t>Willow Glen</t>
  </si>
  <si>
    <t>Willow Glen unit 1 had an actual average annual NOx emission rate in 2007 of 0.11 lb/mmbtu, which is below the 0.25 lb/mmBtu average annual NOx emission rate threshold under which a unit must operate to be eligible to receive a CSP allocation under 40 CFR 97.143(b), and is not subject to an Acid Rain Program NOx emissions limitation.  Further, unit 1 achieved a NOx reduction in 2007 by operating in 2007 below the unit’s 2006 actual average annual NOx emission rate of 0.12 lb/mmBtu.  This unit therefore meets the criteria for eligibility under 40 CFR 97.143(b) for a CSP allocation.  U.S. EPA will allocate 2 allowances to unit 1, consistent with the allocation formula under 40 CFR 97.143(b)(2) and as adjusted under 40 CFR 97.143(d).</t>
  </si>
  <si>
    <t>Willow Glen unit 2 had an actual average annual NOx emission rate in 2007 of 0.10 lb/mmbtu, which is below the 0.25 lb/mmBtu average annual NOx emission rate threshold under which a unit must operate to be eligible to receive a CSP allocation under 40 CFR 97.143(b), and is not subject to an Acid Rain Program NOx emissions limitation.  Further, unit 2 achieved a NOx reduction in 2007 by operating in 2007 below the unit’s 2006 actual average annual NOx emission rate of 0.13 lb/mmBtu.  This unit therefore meets the criteria for eligibility under 40 CFR 97.143(b) for a CSP allocation.  U.S. EPA will allocate 11 allowances to unit 2, consistent with the allocation formula under 40 CFR 97.143(b)(2) and as adjusted under 40 CFR 97.143(d).</t>
  </si>
  <si>
    <t>MD</t>
  </si>
  <si>
    <t>Dickerson</t>
  </si>
  <si>
    <t>GT2</t>
  </si>
  <si>
    <t>0.12</t>
  </si>
  <si>
    <t>GT3</t>
  </si>
  <si>
    <t>0.11</t>
  </si>
  <si>
    <t>Dickerson unit GT3 had an actual average annual NOx emission rate in 2007 of 0.11 lb/mmbtu, which is below the 0.25 lb/mmBtu average annual NOx emission rate threshold under which a unit must operate to be eligible to receive a CSP allocation under 40 CFR 97.143(b), and is not subject to an Acid Rain Program NOx emissions limitation.  Further, unit GT3 achieved a NOx reduction in 2007 by operating in 2007 below the unit’s 2006 actual average annual NOx emission rate of 0.18 lb/mmBtu.  This unit therefore meets the criteria for eligibility under 40 CFR 97.143(b) for a CSP allocation.  U.S. EPA will allocate 25 allowances to unit GT3, consistent with the allocation formula under 40 CFR 97.143(b)(2) and as adjusted under 40 CFR 97.143(d).</t>
  </si>
  <si>
    <t>Morgantown</t>
  </si>
  <si>
    <t>0.19</t>
  </si>
  <si>
    <t>Morgantown unit 1 had an actual average annual NOx emission rate in 2007 of 0.19 lb/mmbtu, which is below the 0.25 lb/mmBtu average annual NOx emission rate threshold under which a unit must operate to be eligible to receive a CSP allocation under 40 CFR 97.143(b), and did not participate in an Acid Rain Program NOx averaging plan in 2007.  Further, unit 1 achieved a NOx reduction in 2007 by operating in 2007 below the unit’s 2006 actual average annual NOx emission rate of 0.44 lb/mmBtu.  This unit therefore meets the criteria for eligibility under 40 CFR 97.143(b) for a CSP allocation.  U.S. EPA will allocate 687 allowances to unit 1, consistent with the allocation formula under 40 CFR 97.143(b)(2) and as adjusted under 40 CFR 97.143(d).</t>
  </si>
  <si>
    <t>PA</t>
  </si>
  <si>
    <t>Homer City</t>
  </si>
  <si>
    <t>0.28</t>
  </si>
  <si>
    <t>0.17</t>
  </si>
  <si>
    <t>Homer City unit 2 had an actual average annual NOx emission rate in 2007 of 0.17 lb/mmbtu, which is below the 0.25 lb/mmBtu average annual NOx emission rate threshold under which a unit must operate to be eligible to receive a CSP allocation under 40 CFR 97.143(b), and did not participate in an Acid Rain Program NOx averaging plan in 2007.  Further, unit 2 achieved a NOx reduction in 2007 by operating in 2007 below the unit’s 2006 actual average annual NOx emission rate of 0.28 lb/mmBtu.  This unit therefore meets the criteria for eligibility under 40 CFR 97.143(b) for a CSP allocation.  U.S. EPA will allocate 1,557 allowances to unit 2, consistent with the allocation formula under 40 CFR 97.143(b)(2).</t>
  </si>
  <si>
    <t>Keystone</t>
  </si>
  <si>
    <t>RS Nelson unit 6 had an actual average annual NOx emission rate in 2008 of 0.22 lb/mmbtu, which is below the 0.25 lb/mmBtu average annual NOx emission rate threshold under which a unit must operate to be eligible to receive a CSP allocation under 40 CFR 97.143(b), and did not participate in an Acid Rain Program NOx averaging plan in 2008.  Further, unit 6 achieved a NOx reduction in 2008 by operating in 2008 below the unit’s 2006 actual average annual NOx emission rate of 0.24 lb/mmBtu.  This unit therefore meets the criteria for eligibility under 40 CFR 97.143(b) for a CSP allocation.  U.S. EPA will allocate 133 allowances to unit 6, consistent with the allocation formula under 40 CFR 97.143(b)(2) and as adjusted under 40 CFR 97.143(d).</t>
  </si>
  <si>
    <t>Chalk Point</t>
  </si>
  <si>
    <t>Chalk Point unit 4 had an actual average annual NOx emission rate in 2008 of 0.11 lb/mmbtu, which is below the 0.25 lb/mmBtu average annual NOx emission rate threshold under which a unit must operate to be eligible to receive a CSP allocation under 40 CFR 97.143(b), and is not subject to an Acid Rain Program NOx emissions limitation.  Further, unit 4 achieved a NOx reduction in 2008 by operating in 2008 below the unit’s 2006 actual average annual NOx emission rate of 0.13 lb/mmBtu.  This unit therefore meets the criteria for eligibility under 40 CFR 97.143(b) for a CSP allocation.  U.S. EPA will allocate 186 allowances to unit 4, consistent with the allocation formula under 40 CFR 97.143(b)(2) and as adjusted under 40 CFR 97.143(d).</t>
  </si>
  <si>
    <t>Keystone unit 2 had an actual average annual NOx emission rate in 2007 of 0.19 lb/mmbtu, which is below the 0.25 lb/mmBtu average annual NOx emission rate threshold under which a unit must operate to be eligible to receive a CSP allocation under 40 CFR 97.143(b), and did not participate in an Acid Rain Program NOx averaging plan in 2007.  Further, unit 2 achieved a NOx reduction in 2007 by operating in 2007 below the unit’s 2006 actual average annual NOx emission rate of 0.24 lb/mmBtu.  This unit therefore meets the criteria for eligibility under 40 CFR 97.143(b) for a CSP allocation.  U.S. EPA will allocate 1,497allowances to unit 2, consistent with the allocation formula under 40 CFR 97.143(b)(2).</t>
  </si>
  <si>
    <t>Pleasant Prairie unit 1 had an actual average annual NOx emission rate in 2007 of 0.05 lb/mmbtu, which is below the 0.25 lb/mmBtu average annual NOx emission rate threshold under which a unit must operate to be eligible to receive a CSP allocation under 40 CFR 97.143(b).  Unit 1 participated in an Acid Rain Program NOx averaging plan in which the actual annual average group NOx emissions rate of 0.17 lb/mmBtu in 2007 was lower than the actual annual average group NOx emissions rate of 0.22 lb/mmBtu in 2006.  Further, unit 1 achieved a NOx reduction in 2007 by operating in 2007 below the unit’s 2006 actual average annual NOx emission rate of 0.15 lb/mmBtu.  This unit therefore meets the criteria for eligibility under 40 CFR 97.143(b) for a CSP allocation.  U.S. EPA will allocate 1,399 allowances to unit 1, consistent with the allocation formula under 40 CFR 97.143(b)(2) and as adjusted under 40 CFR 97.143(d).</t>
  </si>
  <si>
    <r>
      <t>Wisconsin</t>
    </r>
    <r>
      <rPr>
        <sz val="10"/>
        <rFont val="Arial"/>
        <family val="2"/>
      </rPr>
      <t>:  4,898 allowances in Wisconsin's CSP budget.  Total of approved allocations is 17,705 allowances, resulting in individual allocation amounts being adjusted by multiplying them by approximately 27.66% as provided under 40 CFR 97.143(d)(3).  To correct for rounding and to allocate the entire CSP budget for Wisconsin, Pleasant Prairie unit 1 was allocated 1 allowance in addition to the 1,398 allowances allocated under 40 CFR 97.143(b) and (d)(3) for a total allocation for 2007 of 1,399 allowances, since it is the largest single recipient of CSP allowances in Wisconsin.</t>
    </r>
  </si>
  <si>
    <t>St. Nicholas (Schuylkill)</t>
  </si>
  <si>
    <t>0.04</t>
  </si>
  <si>
    <t>St. Nicholas (Schuykil) unit 1 had an actual average annual NOx emission rate in 2007 of 0.04 lb/mmbtu, which is below the 0.25 lb/mmBtu average annual NOx emission rate threshold under which a unit must operate to be eligible to receive a CSP allocation under 40 CFR 97.143(b), and is not subject to an Acid Rain Program NOx emissions limitation.  Further, unit 1 achieved a NOx reduction in 2007 by operating in 2007 below the unit’s 2006 actual average annual NOx emission rate of 0.05 lb/mmBtu.  This unit therefore meets the criteria for eligibility under 40 CFR 97.143(b) for a CSP allocation.  U.S. EPA will allocate 952 allowances to unit 1, consistent with the allocation formula under 40 CFR 97.143(b)(2) and as adjusted under 40 CFR 97.143(d).</t>
  </si>
  <si>
    <t>WI</t>
  </si>
  <si>
    <t>Blount</t>
  </si>
  <si>
    <t>0.10</t>
  </si>
  <si>
    <t>Blount unit 6 had an actual average annual NOx emission rate in 2007 of 0.10 lb/mmbtu, which is below the 0.25 lb/mmBtu average annual NOx emission rate threshold under which a unit must operate to be eligible to receive a CSP allocation under 40 CFR 97.143(b), and is not subject to an Acid Rain Program NOx emissions limitation.  Further, unit 6 achieved a NOx reduction in 2007 by operating in 2007 below the unit’s 2006 actual average annual NOx emission rate of 0.16 lb/mmBtu.  This unit therefore meets the criteria for eligibility under 40 CFR 97.143(b) for a CSP allocation.  U.S. EPA will allocate 0 allowances to unit 6, consistent with the allocation formula under 40 CFR 97.143(b)(2) and as adjusted under 40 CFR 97.143(d).</t>
  </si>
  <si>
    <t>Columbia</t>
  </si>
  <si>
    <t>0.14</t>
  </si>
  <si>
    <t>Columbia unit 1 had an actual average annual NOx emission rate in 2007 of 0.14 lb/mmbtu, which is below the 0.25 lb/mmBtu average annual NOx emission rate threshold under which a unit must operate to be eligible to receive a CSP allocation under 40 CFR 97.143(b), and did not participate in an Acid Rain Program NOx averaging plan in 2007.  Further, unit 1 achieved a NOx reduction in 2007 by operating in 2007 below the unit’s 2006 actual average annual NOx emission rate of 0.15 lb/mmBtu.  This unit therefore meets the criteria for eligibility under 40 CFR 97.143(b) for a CSP allocation.  U.S. EPA will allocate 596 allowances to unit 1, consistent with the allocation formula under 40 CFR 97.143(b)(2) and as adjusted under 40 CFR 97.143(d).</t>
  </si>
  <si>
    <t>Edgewater</t>
  </si>
  <si>
    <t>5</t>
  </si>
  <si>
    <t>0.20</t>
  </si>
  <si>
    <t>0.16</t>
  </si>
  <si>
    <t>Edgewater unit 5 had an actual average annual NOx emission rate in 2007 of 0.16 lb/mmbtu, which is below the 0.25 lb/mmBtu average annual NOx emission rate threshold under which a unit must operate to be eligible to receive a CSP allocation under 40 CFR 97.143(b).  Unit 5 participated in an Acid Rain Program NOx averaging plan in which the actual annual average group NOx emissions rate of 0.17 lb/mmBtu in 2007 was lower than the actual annual average group NOx emissions rate of 0.20 lb/mmBtu in 2006.  Further, unit 5 achieved a NOx reduction in 2007 by operating in 2007 below the unit’s 2006 actual average annual NOx emission rate of 0.21 lb/mmBtu.  This unit therefore meets the criteria for eligibility under 40 CFR 97.143(b) for a CSP allocation.  U.S. EPA will allocate 338 allowances to unit 5, consistent with the allocation formula under 40 CFR 97.143(b)(2) and as adjusted under 40 CFR 97.143(d).</t>
  </si>
  <si>
    <t>Pleasant Prairie</t>
  </si>
  <si>
    <t>0.22</t>
  </si>
  <si>
    <t>South Oak Creek</t>
  </si>
  <si>
    <t>South Oak Creek unit 5 had an actual average annual NOx emission rate in 2007 of 0.16 lb/mmbtu, which is below the 0.25 lb/mmBtu average annual NOx emission rate threshold under which a unit must operate to be eligible to receive a CSP allocation under 40 CFR 97.143(b).  Unit 5 participated in an Acid Rain Program NOx averaging plan in which the actual annual average group NOx emissions rate of 0.17 lb/mmBtu in 2007 was lower than the actual annual average group NOx emissions rate of 0.22 lb/mmBtu in 2006.  Further, unit 5 achieved a NOx reduction in 2007 by operating in 2007 below the unit’s 2006 actual average annual NOx emission rate of 0.17 lb/mmBtu.  This unit therefore meets the criteria for eligibility under 40 CFR 97.143(b) for a CSP allocation.  U.S. EPA will allocate 220 allowances to unit 5, consistent with the allocation formula under 40 CFR 97.143(b)(2) and as adjusted under 40 CFR 97.143(d).</t>
  </si>
  <si>
    <t>South Oak Creek unit 6 had an actual average annual NOx emission rate in 2007 of 0.16 lb/mmbtu, which is below the 0.25 lb/mmBtu average annual NOx emission rate threshold under which a unit must operate to be eligible to receive a CSP allocation under 40 CFR 97.143(b).  Unit 6 participated in an Acid Rain Program NOx averaging plan in which the actual annual average group NOx emissions rate of 0.17 lb/mmBtu in 2007 was lower than the actual annual average group NOx emissions rate of 0.22 lb/mmBtu in 2006.  Further, unit 6 achieved a NOx reduction in 2007 by operating in 2007 below the unit’s 2006 actual average annual NOx emission rate of 0.17 lb/mmBtu.  This unit therefore meets the criteria for eligibility under 40 CFR 97.143(b) for a CSP allocation.  U.S. EPA will allocate 158 allowances to unit 6, consistent with the allocation formula under 40 CFR 97.143(b)(2) and as adjusted under 40 CFR 97.143(d).</t>
  </si>
  <si>
    <t>Key:</t>
  </si>
  <si>
    <t>"NA" - Not Applicable.  Unit is subject to an Acid Rain Program NOx emissions limitation but did not participate in a NOx emissions averaging plan in the year denoted.</t>
  </si>
  <si>
    <t>"NS" - Unit is not subject to an Acid Rain Program NOx emissions limitation.</t>
  </si>
  <si>
    <t>Note:</t>
  </si>
  <si>
    <t>Individual unit heat input and NOx emission rates are the EPA accepted values as reported to EPA by the owners and operators under 40 CFR part 75 (and noted in emissions data feedback reports to the owners and operators).  For units in a NOx averaging plan, averaging plan group rates were calculated as provided under 40 CFR 76.11 (covering Acid Rain Program affected units subject to an Acid Rain Program NOx emissions limitation and included in a NOx emissions averaging plan).</t>
  </si>
  <si>
    <t xml:space="preserve">Adjustments:  </t>
  </si>
  <si>
    <t>* - The number in this column is the maximum number of allowances that EPA has determined the unit is entitled to receive under 40 CFR 97.143(d)(1).</t>
  </si>
  <si>
    <t>** - The number in this column is the number of allowances EPA will allocate to the unit, as adjusted (if necessary) under 40 CFR 97.143(d)(3) for States in which the CSP pool in which the unit is located is oversubscribed.  See the State-specific notes below regarding the multiplier used (if any) to determine the allocation amount.</t>
  </si>
  <si>
    <t>2007 CAIR CSP Allocation Denials</t>
  </si>
  <si>
    <t>Basis for Denial of CSP Allocation Request</t>
  </si>
  <si>
    <t>AB Paterson</t>
  </si>
  <si>
    <t>No</t>
  </si>
  <si>
    <t>AB Paterson unit 3 did not  operate in 2007 and therefore receives 0 allowances under 40 CFR 143(b)(2).</t>
  </si>
  <si>
    <t>4</t>
  </si>
  <si>
    <t>AB Paterson unit 4 did not  operate in 2007 and therefore receives 0 allowances under 40 CFR 143(b)(2).</t>
  </si>
  <si>
    <t>Acadia</t>
  </si>
  <si>
    <t>CT4</t>
  </si>
  <si>
    <t>0.15</t>
  </si>
  <si>
    <t>Acadia unit CT4 had an actual average annual NOx emission rate in 2007 of 0.15 lb/mmbtu, which is below the 0.25 lb/mmBtu average annual NOx emission rate threshold under which a unit must operate to be eligible to receive a CSP allocation under 40 CFR 97.143(b).  However, unit CT4 did not achieve a NOx reduction in 2007 because it did not operate in 2007 below the unit’s 2006 actual average annual NOx emission rate of 0.15 lb/mmBtu.  Acadia unit CT4 therefore does not meet the criteria for eligibility for a CSP allocation under 40 CFR 97.143(b) for 2007 and will not receive a CSP allocation for that year.</t>
  </si>
  <si>
    <t>Big Cajun 2</t>
  </si>
  <si>
    <t>2B3</t>
  </si>
  <si>
    <t>Big Cajun 2 unit 2B3 had an actual average annual NOx emission rate in 2007 of 0.15 lb/mmbtu, which is below the 0.25 lb/mmBtu average annual NOx emission rate threshold under which a unit must operate to be eligible to receive a CSP allocation under 40 CFR 97.143(b).  However, unit 2B3 did not achieve a NOx reduction in 2007 because it did not operate in 2007 below the unit’s 2006 actual average annual NOx emission rate of 0.15 lb/mmBtu.  Big Cajun 2 unit 2B3 therefore does not meet the criteria for eligibility for a CSP allocation under 40 CFR 97.143(b) for 2007 and will not receive a CSP allocation for that year.</t>
  </si>
  <si>
    <t>7-1</t>
  </si>
  <si>
    <t>Evangeline unit 7-1 had an actual average annual NOx emission rate in 2007 of 0.03 lb/mmbtu, which is below the 0.25 lb/mmBtu average annual NOx emission rate threshold under which a unit must operate to be eligible to receive a CSP allocation under 40 CFR 97.143(b).  However, unit 7-1 did not achieve a NOx reduction in 2007 because it did not operate in 2007 below the unit’s 2006 actual average annual NOx emission rate of 0.03 lb/mmBtu.  Evangeline unit 7-1 therefore does not meet the criteria for eligibility for a CSP allocation under 40 CFR 97.143(b) for 2007 and will not receive a CSP allocation for that year.</t>
  </si>
  <si>
    <t>2008 CAIR CSP Allocation Denials</t>
  </si>
  <si>
    <t>AB Paterson unit 3 did not  operate in 2008, and therefore receives 0 allowances under 40 CFR 143(b)(2).</t>
  </si>
  <si>
    <t>AB Paterson unit 4 did not  operate in 2008, and therefore receives 0 allowances under 40 CFR 143(b)(2).</t>
  </si>
  <si>
    <t>Acadia unit CT4 had an actual average annual NOx emission rate in 2008 of 0.15 lb/mmbtu, which is below the 0.25 lb/mmBtu average annual NOx emission rate threshold under which a unit must operate to be eligible to receive a CSP allocation under 40 CFR 97.143(b).  However, unit CT4 did not achieve a NOx reduction in 2008 because it did not operate in 2008 below the unit’s 2006 actual average annual NOx emission rate of 0.15 lb/mmBtu.  Acadia unit CT4 therefore does not meet the criteria for eligibility for a CSP allocation under 40 CFR 97.143(b) for 2008 and will not receive a CSP allocation for that year.</t>
  </si>
  <si>
    <t>Evangeline unit 7-1 had an actual average annual NOx emission rate in 2008 of 0.03 lb/mmbtu, which is below the 0.25 lb/mmBtu average annual NOx emission rate threshold under which a unit must operate to be eligible to receive a CSP allocation under 40 CFR 97.143(b).  However, unit 7-1 did not achieve a NOx reduction in 2008 because it did not operate in 2008 below the unit’s 2006 actual average annual NOx emission rate of 0.03 lb/mmBtu.  Evangeline unit 7-1 therefore does not meet the criteria for eligibility for a CSP allocation under 40 CFR 97.143(b) for 2008 and will not receive a CSP allocation for that year.</t>
  </si>
  <si>
    <t>Little Gypsy unit 1 had an actual average annual NOx emission rate in 2008 of 0.20 lb/mmbtu, which is below the 0.25 lb/mmBtu average annual NOx emission rate threshold under which a unit must operate to be eligible to receive a CSP allocation under 40 CFR 97.143(b).  However, unit 1 did not achieve a NOx reduction in 2008 because it did not operate in 2008 below the unit’s 2006 actual average annual NOx emission rate of 0.16 lb/mmBtu.  Little Gypsy unit 1 therefore does not meet the criteria for eligibility for a CSP allocation under 40 CFR 97.143(b) for 2008 and will not receive a CSP allocation for that year.</t>
  </si>
  <si>
    <t>Little Gypsy unit 2 had an actual average annual NOx emission rate in 2008 of 0.11 lb/mmbtu, which is below the 0.25 lb/mmBtu average annual NOx emission rate threshold under which a unit must operate to be eligible to receive a CSP allocation under 40 CFR 97.143(b).  However, unit 2 did not achieve a NOx reduction in 2008 because it did not operate in 2008 below the unit’s 2006 actual average annual NOx emission rate of 0.09 lb/mmBtu.  Little Gypsy unit 2 therefore does not meet the criteria for eligibility for a CSP allocation under 40 CFR 97.143(b) for 2008 and will not receive a CSP allocation for that year.</t>
  </si>
  <si>
    <t>Little Gypsy unit 3 had an actual average annual NOx emission rate in 2008 of 0.29 lb/mmbtu, which is not below the 0.25 lb/mmBtu average annual NOx emission rate threshold under which a unit must operate to be eligible to receive a CSP allocation under 40 CFR 97.143(b).  Little Gypsy unit 3 therefore does not meet the criteria for eligibility for a CSP allocation under 40 CFR 97.143(b) for 2008, and will not receive a CSP allocation for that year.</t>
  </si>
  <si>
    <t>Michoud unit 1 had an actual average annual NOx emission rate in 2008 of 0.04 lb/mmbtu, which is below the 0.25 lb/mmBtu average annual NOx emission rate threshold under which a unit must operate to be eligible to receive a CSP allocation under 40 CFR 97.143(b).  However, unit 1 did not achieve a NOx reduction in 2008 because it did not operate in 2008 below the unit’s 2006 actual average annual NOx emission rate of 0.03 lb/mmBtu.  Michoud unit 1 therefore does not meet the criteria for eligibility for a CSP allocation under 40 CFR 97.143(b) for 2008 and will not receive a CSP allocation for that year.</t>
  </si>
  <si>
    <t>Michoud unit 2 had an actual average annual NOx emission rate in 2008 of 0.14 lb/mmbtu, which is below the 0.25 lb/mmBtu average annual NOx emission rate threshold under which a unit must operate to be eligible to receive a CSP allocation under 40 CFR 97.143(b).  However, unit 2 did not achieve a NOx reduction in 2008 because it did not operate in 2008 below the unit’s 2006 actual average annual NOx emission rate of 0.11 lb/mmBtu.  Michoud unit 2 therefore does not meet the criteria for eligibility for a CSP allocation under 40 CFR 97.143(b) for 2008 and will not receive a CSP allocation for that year.</t>
  </si>
  <si>
    <t>Ninemile Point unit 4 had an actual average annual NOx emission rate in 2008 of 0.28 lb/mmbtu, which is not below the 0.25 lb/mmBtu average annual NOx emission rate threshold under which a unit must operate to be eligible to receive a CSP allocation under 40 CFR 97.143(b).  Ninemile Point unit 4 therefore does not meet the criteria for eligibility for a CSP allocation under 40 CFR 97.143(b) for 2008 and will not receive a CSP allocation for that year.</t>
  </si>
  <si>
    <t>Ninemile Point unit 5 had an actual average annual NOx emission rate in 2008 of 0.28 lb/mmbtu, which is not below the 0.25 lb/mmBtu average annual NOx emission rate threshold under which a unit must operate to be eligible to receive a CSP allocation under 40 CFR 97.143(b).  Ninemile Point unit 5 therefore does not meet the criteria for eligibility for a CSP allocation under 40 CFR 97.143(b) for 2008 and will not receive a CSP allocation for that year.</t>
  </si>
  <si>
    <t>Perryville unit 1-1 had an actual average annual NOx emission rate in 2008 of 0.02 lb/mmbtu, which is below the 0.25 lb/mmBtu average annual NOx emission rate threshold under which a unit must operate to be eligible to receive a CSP allocation under 40 CFR 97.143(b).  However, unit 1-1 did not achieve a NOx reduction in 2008 because it did not operate in 2008 below the unit’s 2006 actual average annual NOx emission rate of 0.02 lb/mmBtu.  Perryville unit 1-1 therefore does not meet the criteria for eligibility for a CSP allocation under 40 CFR 97.143(b) for 2008 and will not receive a CSP allocation for that year.</t>
  </si>
  <si>
    <t>Perryville unit 1-2 had an actual average annual NOx emission rate in 2008 of 0.02 lb/mmbtu, which is below the 0.25 lb/mmBtu average annual NOx emission rate threshold under which a unit must operate to be eligible to receive a CSP allocation under 40 CFR 97.143(b).  However, unit 1-2 did not achieve a NOx reduction in 2008 because it did not operate in 2008 below the unit’s 2006 actual average annual NOx emission rate of 0.02 lb/mmBtu.  Perryville unit 1-2 therefore does not meet the criteria for eligibility for a CSP allocation under 40 CFR 97.143(b) for 2008 and will not receive a CSP allocation for that year.</t>
  </si>
  <si>
    <t>Sterlington unit 7AB had an actual average annual NOx emission rate in 2008 of 0.40 lb/mmbtu, which is not below the 0.25 lb/mmBtu average annual NOx emission rate threshold under which a unit must operate to be eligible to receive a CSP allocation under 40 CFR 97.143(b).  Sterlington unit 7AB therefore does not meet the criteria for eligibility for a CSP allocation under 40 CFR 97.143(b) for 2008 and will not receive a CSP allocation for that year.</t>
  </si>
  <si>
    <t>Sterlington unit 7C had an actual average annual NOx emission rate in 2008 of 0.34 lb/mmbtu, which is not below the 0.25 lb/mmBtu average annual NOx emission rate threshold under which a unit must operate to be eligible to receive a CSP allocation under 40 CFR 97.143(b).  Sterlington unit 7C therefore does not meet the criteria for eligibility for a CSP allocation under 40 CFR 97.143(b) for  and will not receive a CSP allocation for that year.</t>
  </si>
  <si>
    <t>Sterlington unit 10 did not  operate in 2008, and therefore receives 0 allowances under 40 CFR 143(b)(2).</t>
  </si>
  <si>
    <t>Waterford 1 &amp; 2 unit 1 had an actual average annual NOx emission rate in 2008 of 0.13 lb/mmbtu, which is below the 0.25 lb/mmBtu average annual NOx emission rate threshold under which a unit must operate to be eligible to receive a CSP allocation under 40 CFR 97.143(b).  However, unit 1 did not achieve a NOx reduction in 2008 because it did not operate in 2008 below the unit’s 2006 actual average annual NOx emission rate of 0.10 lb/mmBtu.  Waterford 1 &amp; 2 unit 1 therefore does not meet the criteria for eligibility for a CSP allocation under 40 CFR 97.143(b) for 2008 and will not receive a CSP allocation for that year.</t>
  </si>
  <si>
    <t>Waterford 1 &amp; 2 unit 2 had an actual average annual NOx emission rate in 2008 of 0.18 lb/mmbtu, which is below the 0.25 lb/mmBtu average annual NOx emission rate threshold under which a unit must operate to be eligible to receive a CSP allocation under 40 CFR 97.143(b).  However, unit 2 did not achieve a NOx reduction in 2008 because it did not operate in 2008 below the unit’s 2006 actual average annual NOx emission rate of 0.17 lb/mmBtu.  Waterford 1 &amp; 2 unit 2 therefore does not meet the criteria for eligibility for a CSP allocation under 40 CFR 97.143(b) for 2008 and will not receive a CSP allocation for that year.</t>
  </si>
  <si>
    <t>Willow Glen unit 1 had an actual average annual NOx emission rate in 2008 of 0.13 lb/mmbtu, which is below the 0.25 lb/mmBtu average annual NOx emission rate threshold under which a unit must operate to be eligible to receive a CSP allocation under 40 CFR 97.143(b).  However, unit 1 did not achieve a NOx reduction in 2008 because it did not operate in 2008 below the unit’s 2006 actual average annual NOx emission rate of 0.12 lb/mmBtu.  Willow Glen unit 1 therefore does not meet the criteria for eligibility for a CSP allocation under 40 CFR 97.143(b) for 2008 and will not receive a CSP allocation for that year.</t>
  </si>
  <si>
    <t>Willow Glen unit 2 had an actual average annual NOx emission rate in 2008 of 0.13 lb/mmbtu, which is below the 0.25 lb/mmBtu average annual NOx emission rate threshold under which a unit must operate to be eligible to receive a CSP allocation under 40 CFR 97.143(b).  However, unit 2 did not achieve a NOx reduction in 2008 because it did not operate in 2008 below the unit’s 2006 actual average annual NOx emission rate of 0.13 lb/mmBtu.  Willow Glen unit 2 therefore does not meet the criteria for eligibility for a CSP allocation under 40 CFR 97.143(b) for 2008 and will not receive a CSP allocation for that year.</t>
  </si>
  <si>
    <t>Willow Glen unit 3 had an actual average annual NOx emission rate in 2008 of 0.02 lb/mmbtu, which is below the 0.25 lb/mmBtu average annual NOx emission rate threshold under which a unit must operate to be eligible to receive a CSP allocation under 40 CFR 97.143(b).  However, unit 2 did not achieve a NOx reduction in 2008 because it did not operate in 2008 below the unit’s 2006 actual average annual NOx emission rate of 0.00 lb/mmBtu.  Willow Glen unit 2 therefore does not meet the criteria for eligibility for a CSP allocation under 40 CFR 97.143(b) for 2008 and will not receive a CSP allocation for that year.</t>
  </si>
  <si>
    <t>Willow Glen unit 4 had an actual average annual NOx emission rate in 2008 of 0.17 lb/mmbtu, which is below the 0.25 lb/mmBtu average annual NOx emission rate threshold under which a unit must operate to be eligible to receive a CSP allocation under 40 CFR 97.143(b).  However, unit 4 did not achieve a NOx reduction in 2008 because it did not operate in 2008 below the unit’s 2006 actual average annual NOx emission rate of 0.17 lb/mmBtu.  Willow Glen unit 4 therefore does not meet the criteria for eligibility for a CSP allocation under 40 CFR 97.143(b) for 2008 and will not receive a CSP allocation for that year.</t>
  </si>
  <si>
    <t>Willow Glen unit 5 did not  operate in 2008, and therefore receives 0 allowances under 40 CFR 143(b)(2).</t>
  </si>
  <si>
    <t>Marcus Hook unit 0001 had an actual average annual NOx emission rate in 2008 of 0.03 lb/mmbtu, which is below the 0.25 lb/mmBtu average annual NOx emission rate threshold under which a unit must operate to be eligible to receive a CSP allocation under 40 CFR 97.143(b).  However, unit 0001 did not achieve a NOx reduction in 2008 because it did not operate in 2008 below the unit’s 2006 actual average annual NOx emission rate of 0.03 lb/mmBtu.  Marcus Hook unit 0001 therefore does not meet the criteria for eligibility for a CSP allocation under 40 CFR 97.143(b) for 2008 and will not receive a CSP allocation for that year.</t>
  </si>
  <si>
    <t>Marcus Hook unit 0003 had an actual average annual NOx emission rate in 2008 of 0.15 lb/mmbtu, which is below the 0.25 lb/mmBtu average annual NOx emission rate threshold under which a unit must operate to be eligible to receive a CSP allocation under 40 CFR 97.143(b).  However, unit 0003 did not achieve a NOx reduction in 2008 because it did not operate in 2008 below the unit’s 2006 actual average annual NOx emission rate of 0.15 lb/mmBtu.  Marcus Hook unit 0003 therefore does not meet the criteria for eligibility for a CSP allocation under 40 CFR 97.143(b) for 2008 and will not receive a CSP allocation for that year.</t>
  </si>
  <si>
    <t>Piney Creek unit 031 had an actual average annual NOx emission rate in 2008 of 0.17 lb/mmbtu, which is below the 0.25 lb/mmBtu average annual NOx emission rate threshold under which a unit must operate to be eligible to receive a CSP allocation under 40 CFR 97.143(b).  However, unit 031 did not achieve a NOx reduction in 2008 because it did not operate in 2008 below the unit’s 2006 actual average annual NOx emission rate of 0.14 lb/mmBtu.  Piney Creek unit 031 therefore does not meet the criteria for eligibility for a CSP allocation under 40 CFR 97.143(b) for 2008 and will not receive a CSP allocation for that year.</t>
  </si>
  <si>
    <t>Blount unit 5 had an actual average annual NOx emission rate in 2008 of 0.14 lb/mmbtu, which is below the 0.25 lb/mmBtu average annual NOx emission rate threshold under which a unit must operate to be eligible to receive a CSP allocation under 40 CFR 97.143(b).  However, unit 5 did not achieve a NOx reduction in 2008 because it did not operate in 2008 below the unit’s 2006 actual average annual NOx emission rate of 0.14 lb/mmBtu.  Blount unit 5 therefore does not meet the criteria for eligibility for a CSP allocation under 40 CFR 97.143(b) for 2008 and will not receive a CSP allocation for that year.</t>
  </si>
  <si>
    <t>Columbia unit 2 had an actual average annual NOx emission rate in 2008 of 0.13 lb/mmbtu, which is below the 0.25 lb/mmBtu average annual NOx emission rate threshold under which a unit must operate to be eligible to receive a CSP allocation under 40 CFR 97.143(b).  However, unit 2 did not achieve a NOx reduction in 2008 because it did not operate in 2008 below the unit’s 2006 actual average annual NOx emission rate of 0.12 lb/mmBtu.  Columbia unit 2 therefore does not meet the criteria for eligibility for a CSP allocation under 40 CFR 97.143(b) for 2008 and will not receive a CSP allocation for that year.</t>
  </si>
  <si>
    <t>Edgewater unit 4 had an actual average annual NOx emission rate in 2008 of 0.18 lb/mmbtu, which is below the 0.25 lb/mmBtu average annual NOx emission rate threshold under which a unit must operate to be eligible to receive a CSP allocation under 40 CFR 97.143(b).  However, unit 4 did not achieve a NOx reduction in 2008 because it did not operate in 2008 below the unit’s 2006 actual average annual NOx emission rate of 0.18 lb/mmBtu.  Edgewater unit 4 therefore does not meet the criteria for eligibility for a CSP allocation under 40 CFR 97.143(b) for 2008 and will not receive a CSP allocation for that year.</t>
  </si>
  <si>
    <t>South  Oak Creek unit 5 had an actual average annual NOx emission rate in 2008 of 0.18 lb/mmbtu, which is below the 0.25 lb/mmBtu average annual NOx emission rate threshold under which a unit must operate to be eligible to receive a CSP allocation under 40 CFR 97.143(b).  However, unit 5 did not achieve a NOx reduction in 2008 because it did not operate in 2008 below the unit’s 2006 actual average annual NOx emission rate of 0.17 lb/mmBtu.  South  Oak Creek unit 5 therefore does not meet the criteria for eligibility for a CSP allocation under 40 CFR 97.143(b) for 2008 and will not receive a CSP allocation for that year.</t>
  </si>
  <si>
    <t>South  Oak Creek unit 6 had an actual average annual NOx emission rate in 2008 of 0.18 lb/mmbtu, which is below the 0.25 lb/mmBtu average annual NOx emission rate threshold under which a unit must operate to be eligible to receive a CSP allocation under 40 CFR 97.143(b).  However, unit 6 did not achieve a NOx reduction in 2008 because it did not operate in 2008 below the unit’s 2006 actual average annual NOx emission rate of 0.17 lb/mmBtu.  South  Oak Creek unit 6 therefore does not meet the criteria for eligibility for a CSP allocation under 40 CFR 97.143(b) for 2008 and will not receive a CSP allocation for that year.</t>
  </si>
  <si>
    <t>Calcasieu unit GTG1 had an actual average annual NOx emission rate in 2008 of 0.07 lb/mmbtu, which is below the 0.25 lb/mmBtu average annual NOx emission rate threshold under which a unit must operate to be eligible to receive a CSP allocation under 40 CFR 97.143(b), and is not subject to an Acid Rain Program NOx emissions limitation.  Further, unit GTG1 achieved a NOx reduction in 2008 by operating in 2008 below the unit’s 2006 actual average annual NOx emission rate of 0.12 lb/mmBtu.  This unit therefore meets the criteria for eligibility under 40 CFR 97.143(b) for a CSP allocation.  U.S. EPA will allocate 23 allowances to unit GTG1, consistent with the allocation formula under 40 CFR 97.143(b)(2) and as adjusted under 40 CFR 97.143(d).</t>
  </si>
  <si>
    <t>Dolet Hills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</si>
</sst>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b/>
      <sz val="14"/>
      <name val="Arial"/>
      <family val="2"/>
    </font>
    <font>
      <b/>
      <sz val="10"/>
      <name val="Arial"/>
      <family val="2"/>
    </font>
    <font>
      <u val="single"/>
      <sz val="10"/>
      <name val="Arial"/>
      <family val="2"/>
    </font>
    <font>
      <sz val="10"/>
      <name val="Times New Roman"/>
      <family val="1"/>
    </font>
    <font>
      <sz val="8"/>
      <name val="Arial"/>
      <family val="0"/>
    </font>
  </fonts>
  <fills count="6">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47"/>
        <bgColor indexed="64"/>
      </patternFill>
    </fill>
  </fills>
  <borders count="3">
    <border>
      <left/>
      <right/>
      <top/>
      <bottom/>
      <diagonal/>
    </border>
    <border>
      <left style="hair"/>
      <right style="hair"/>
      <top style="hair"/>
      <bottom style="hair"/>
    </border>
    <border>
      <left>
        <color indexed="63"/>
      </left>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2"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1" fontId="0" fillId="0" borderId="0" xfId="0" applyNumberFormat="1" applyFont="1" applyFill="1" applyAlignment="1">
      <alignment horizontal="center"/>
    </xf>
    <xf numFmtId="49" fontId="0" fillId="0" borderId="0" xfId="0" applyNumberFormat="1" applyFont="1" applyAlignment="1">
      <alignment horizontal="center"/>
    </xf>
    <xf numFmtId="2" fontId="0" fillId="2" borderId="1" xfId="0" applyNumberFormat="1" applyFont="1" applyFill="1" applyBorder="1" applyAlignment="1">
      <alignment horizontal="center"/>
    </xf>
    <xf numFmtId="2" fontId="0" fillId="3" borderId="1" xfId="0" applyNumberFormat="1" applyFont="1" applyFill="1" applyBorder="1" applyAlignment="1">
      <alignment horizontal="center"/>
    </xf>
    <xf numFmtId="2" fontId="0" fillId="0" borderId="0" xfId="0" applyNumberFormat="1" applyFont="1" applyAlignment="1">
      <alignment horizontal="center"/>
    </xf>
    <xf numFmtId="3" fontId="0" fillId="0" borderId="0" xfId="0" applyNumberFormat="1" applyFont="1" applyAlignment="1">
      <alignment horizontal="center"/>
    </xf>
    <xf numFmtId="4" fontId="0" fillId="0" borderId="0" xfId="0" applyNumberFormat="1" applyFont="1" applyAlignment="1">
      <alignment horizontal="center"/>
    </xf>
    <xf numFmtId="3" fontId="0" fillId="0" borderId="0" xfId="0" applyNumberFormat="1" applyFont="1" applyFill="1" applyAlignment="1">
      <alignment horizontal="center"/>
    </xf>
    <xf numFmtId="49" fontId="0" fillId="4" borderId="1" xfId="0" applyNumberFormat="1" applyFont="1" applyFill="1" applyBorder="1" applyAlignment="1">
      <alignment horizontal="center"/>
    </xf>
    <xf numFmtId="164" fontId="0" fillId="0" borderId="0" xfId="0" applyNumberFormat="1" applyFont="1" applyAlignment="1">
      <alignment horizontal="center"/>
    </xf>
    <xf numFmtId="49" fontId="0" fillId="0" borderId="0" xfId="0" applyNumberFormat="1" applyFont="1" applyFill="1" applyAlignment="1">
      <alignment horizontal="center"/>
    </xf>
    <xf numFmtId="2" fontId="0" fillId="0" borderId="0" xfId="0" applyNumberFormat="1" applyFont="1" applyFill="1" applyAlignment="1">
      <alignment horizontal="center"/>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left"/>
    </xf>
    <xf numFmtId="0" fontId="1" fillId="0" borderId="0" xfId="0" applyFont="1" applyAlignment="1">
      <alignment horizontal="left" wrapText="1"/>
    </xf>
    <xf numFmtId="0" fontId="0" fillId="0" borderId="0" xfId="0" applyAlignment="1">
      <alignment horizontal="center" vertical="center" wrapText="1"/>
    </xf>
    <xf numFmtId="0" fontId="0" fillId="0" borderId="0" xfId="0" applyAlignment="1">
      <alignment horizontal="center"/>
    </xf>
    <xf numFmtId="49" fontId="0" fillId="0" borderId="0" xfId="0" applyNumberFormat="1" applyAlignment="1">
      <alignment horizontal="center"/>
    </xf>
    <xf numFmtId="2" fontId="0" fillId="2" borderId="1" xfId="0" applyNumberFormat="1" applyFill="1" applyBorder="1" applyAlignment="1">
      <alignment horizontal="center"/>
    </xf>
    <xf numFmtId="2" fontId="0" fillId="4" borderId="1" xfId="0" applyNumberFormat="1" applyFill="1" applyBorder="1" applyAlignment="1">
      <alignment horizontal="center"/>
    </xf>
    <xf numFmtId="49" fontId="0" fillId="0" borderId="1" xfId="0" applyNumberFormat="1" applyFill="1" applyBorder="1" applyAlignment="1">
      <alignment horizontal="center"/>
    </xf>
    <xf numFmtId="2" fontId="0" fillId="0" borderId="0" xfId="0" applyNumberFormat="1" applyAlignment="1">
      <alignment horizontal="center"/>
    </xf>
    <xf numFmtId="3" fontId="0" fillId="0" borderId="0" xfId="0" applyNumberFormat="1" applyAlignment="1">
      <alignment horizontal="center"/>
    </xf>
    <xf numFmtId="0" fontId="0" fillId="0" borderId="0" xfId="0" applyAlignment="1">
      <alignment horizontal="left" wrapText="1"/>
    </xf>
    <xf numFmtId="2" fontId="0" fillId="0" borderId="1" xfId="0" applyNumberFormat="1" applyFill="1" applyBorder="1" applyAlignment="1">
      <alignment horizontal="center"/>
    </xf>
    <xf numFmtId="4" fontId="0" fillId="0" borderId="0" xfId="0" applyNumberFormat="1" applyAlignment="1">
      <alignment horizontal="center"/>
    </xf>
    <xf numFmtId="3" fontId="0" fillId="0" borderId="0" xfId="0" applyNumberFormat="1" applyFill="1" applyAlignment="1">
      <alignment horizontal="center"/>
    </xf>
    <xf numFmtId="0" fontId="4" fillId="0" borderId="0" xfId="0" applyFont="1" applyAlignment="1">
      <alignment horizontal="left" wrapText="1"/>
    </xf>
    <xf numFmtId="49" fontId="0" fillId="4" borderId="1" xfId="0" applyNumberFormat="1" applyFill="1" applyBorder="1" applyAlignment="1">
      <alignment horizontal="center"/>
    </xf>
    <xf numFmtId="2" fontId="0" fillId="3" borderId="1" xfId="0" applyNumberFormat="1" applyFill="1" applyBorder="1" applyAlignment="1">
      <alignment horizontal="center"/>
    </xf>
    <xf numFmtId="0" fontId="4" fillId="0" borderId="0" xfId="0" applyFont="1" applyAlignment="1">
      <alignment wrapText="1"/>
    </xf>
    <xf numFmtId="1" fontId="4" fillId="0" borderId="0" xfId="0" applyNumberFormat="1" applyFont="1" applyFill="1" applyAlignment="1">
      <alignment horizontal="center"/>
    </xf>
    <xf numFmtId="49" fontId="0" fillId="0" borderId="0" xfId="0" applyNumberFormat="1" applyFill="1" applyAlignment="1">
      <alignment horizontal="center"/>
    </xf>
    <xf numFmtId="0" fontId="2" fillId="0" borderId="0" xfId="0" applyFont="1" applyAlignment="1">
      <alignment horizontal="left" wrapText="1"/>
    </xf>
    <xf numFmtId="0" fontId="0" fillId="0" borderId="0" xfId="0" applyAlignment="1">
      <alignment horizontal="center" wrapText="1"/>
    </xf>
    <xf numFmtId="2" fontId="0" fillId="0" borderId="0" xfId="0" applyNumberFormat="1" applyFill="1" applyAlignment="1">
      <alignment horizontal="center"/>
    </xf>
    <xf numFmtId="164" fontId="0" fillId="0" borderId="0" xfId="0" applyNumberFormat="1" applyAlignment="1">
      <alignment horizontal="center"/>
    </xf>
    <xf numFmtId="0" fontId="0" fillId="0" borderId="0" xfId="0" applyAlignment="1">
      <alignment wrapText="1"/>
    </xf>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left"/>
    </xf>
    <xf numFmtId="0" fontId="0" fillId="0" borderId="0" xfId="0" applyAlignment="1">
      <alignment/>
    </xf>
    <xf numFmtId="2" fontId="0" fillId="5" borderId="1" xfId="0" applyNumberFormat="1" applyFill="1" applyBorder="1" applyAlignment="1">
      <alignment horizontal="center"/>
    </xf>
    <xf numFmtId="0" fontId="4" fillId="0" borderId="0" xfId="0" applyFont="1" applyAlignment="1">
      <alignment horizontal="left" wrapText="1" readingOrder="1"/>
    </xf>
    <xf numFmtId="49" fontId="0" fillId="5" borderId="1" xfId="0" applyNumberFormat="1" applyFill="1" applyBorder="1" applyAlignment="1">
      <alignment horizontal="center"/>
    </xf>
    <xf numFmtId="3" fontId="0" fillId="0" borderId="0" xfId="0" applyNumberFormat="1" applyAlignment="1">
      <alignment horizontal="right"/>
    </xf>
    <xf numFmtId="3" fontId="0" fillId="0" borderId="0" xfId="0" applyNumberFormat="1" applyAlignment="1">
      <alignment/>
    </xf>
    <xf numFmtId="4" fontId="0" fillId="0" borderId="0" xfId="0" applyNumberFormat="1" applyAlignment="1">
      <alignment horizontal="right"/>
    </xf>
    <xf numFmtId="164" fontId="0" fillId="0" borderId="0" xfId="0" applyNumberFormat="1" applyFill="1" applyAlignment="1">
      <alignment horizontal="right"/>
    </xf>
    <xf numFmtId="3" fontId="0" fillId="0" borderId="0" xfId="0" applyNumberFormat="1" applyFill="1" applyAlignment="1">
      <alignment horizontal="right"/>
    </xf>
    <xf numFmtId="1" fontId="0" fillId="0" borderId="0" xfId="0" applyNumberFormat="1" applyFont="1" applyFill="1" applyAlignment="1">
      <alignment horizontal="right"/>
    </xf>
    <xf numFmtId="0" fontId="0" fillId="0" borderId="0" xfId="0" applyAlignment="1">
      <alignment horizontal="right"/>
    </xf>
    <xf numFmtId="164" fontId="0" fillId="0" borderId="0" xfId="0" applyNumberFormat="1" applyAlignment="1">
      <alignment horizontal="right"/>
    </xf>
    <xf numFmtId="0" fontId="0" fillId="0" borderId="0" xfId="0" applyFont="1" applyAlignment="1">
      <alignment horizontal="right"/>
    </xf>
    <xf numFmtId="3" fontId="0" fillId="0" borderId="0" xfId="0" applyNumberFormat="1" applyFont="1" applyAlignment="1">
      <alignment horizontal="right"/>
    </xf>
    <xf numFmtId="4" fontId="0" fillId="0" borderId="0" xfId="0" applyNumberFormat="1" applyFont="1" applyAlignment="1">
      <alignment horizontal="right"/>
    </xf>
    <xf numFmtId="164" fontId="0" fillId="0" borderId="0" xfId="0" applyNumberFormat="1" applyFont="1" applyFill="1" applyAlignment="1">
      <alignment horizontal="right"/>
    </xf>
    <xf numFmtId="3" fontId="0" fillId="0" borderId="0" xfId="0" applyNumberFormat="1" applyFont="1" applyFill="1" applyAlignment="1">
      <alignment horizontal="right"/>
    </xf>
    <xf numFmtId="164" fontId="0" fillId="0" borderId="0" xfId="0" applyNumberFormat="1" applyFont="1" applyAlignment="1">
      <alignment horizontal="right"/>
    </xf>
    <xf numFmtId="2"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1" fillId="0" borderId="0" xfId="0" applyFont="1" applyAlignment="1">
      <alignment horizontal="center"/>
    </xf>
    <xf numFmtId="0" fontId="0" fillId="0" borderId="0" xfId="0" applyFont="1" applyAlignment="1">
      <alignment horizontal="left" wrapText="1"/>
    </xf>
    <xf numFmtId="0" fontId="0" fillId="0" borderId="0" xfId="0" applyFont="1" applyAlignment="1">
      <alignment wrapText="1"/>
    </xf>
    <xf numFmtId="0" fontId="3"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wrapText="1"/>
    </xf>
    <xf numFmtId="0" fontId="2" fillId="0" borderId="0" xfId="0" applyFont="1" applyAlignment="1">
      <alignment horizontal="left"/>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76"/>
  <sheetViews>
    <sheetView tabSelected="1" workbookViewId="0" topLeftCell="K16">
      <selection activeCell="S17" sqref="S17"/>
    </sheetView>
  </sheetViews>
  <sheetFormatPr defaultColWidth="9.140625" defaultRowHeight="12.75"/>
  <cols>
    <col min="1" max="1" width="6.421875" style="3" customWidth="1"/>
    <col min="2" max="2" width="13.57421875" style="3" customWidth="1"/>
    <col min="3" max="3" width="8.421875" style="3" customWidth="1"/>
    <col min="4" max="4" width="7.00390625" style="14" customWidth="1"/>
    <col min="5" max="6" width="8.00390625" style="14" customWidth="1"/>
    <col min="7" max="7" width="6.7109375" style="14" customWidth="1"/>
    <col min="8" max="8" width="8.421875" style="14" customWidth="1"/>
    <col min="9" max="9" width="7.28125" style="14" customWidth="1"/>
    <col min="10" max="10" width="7.00390625" style="24" customWidth="1"/>
    <col min="11" max="11" width="6.57421875" style="14" customWidth="1"/>
    <col min="12" max="12" width="9.00390625" style="14" customWidth="1"/>
    <col min="13" max="13" width="10.7109375" style="17" customWidth="1"/>
    <col min="14" max="14" width="10.421875" style="14" customWidth="1"/>
    <col min="15" max="15" width="11.00390625" style="19" customWidth="1"/>
    <col min="16" max="16" width="10.28125" style="22" customWidth="1"/>
    <col min="17" max="17" width="12.140625" style="18" customWidth="1"/>
    <col min="18" max="18" width="11.00390625" style="18" customWidth="1"/>
    <col min="19" max="19" width="53.00390625" style="2" customWidth="1"/>
    <col min="20" max="16384" width="9.140625" style="4" customWidth="1"/>
  </cols>
  <sheetData>
    <row r="1" spans="1:35" ht="18">
      <c r="A1" s="75" t="s">
        <v>95</v>
      </c>
      <c r="B1" s="75"/>
      <c r="C1" s="75"/>
      <c r="D1" s="75"/>
      <c r="E1" s="75"/>
      <c r="F1" s="75"/>
      <c r="G1" s="75"/>
      <c r="H1" s="75"/>
      <c r="I1" s="75"/>
      <c r="J1" s="75"/>
      <c r="K1" s="75"/>
      <c r="L1" s="75"/>
      <c r="M1" s="75"/>
      <c r="N1" s="75"/>
      <c r="O1" s="75"/>
      <c r="P1" s="75"/>
      <c r="Q1" s="75"/>
      <c r="R1" s="75"/>
      <c r="T1" s="3"/>
      <c r="U1" s="3"/>
      <c r="V1" s="3"/>
      <c r="W1" s="3"/>
      <c r="X1" s="3"/>
      <c r="Y1" s="3"/>
      <c r="Z1" s="3"/>
      <c r="AA1" s="3"/>
      <c r="AB1" s="3"/>
      <c r="AC1" s="3"/>
      <c r="AD1" s="3"/>
      <c r="AE1" s="3"/>
      <c r="AF1" s="3"/>
      <c r="AG1" s="3"/>
      <c r="AH1" s="3"/>
      <c r="AI1" s="3"/>
    </row>
    <row r="2" spans="1:19" s="5" customFormat="1" ht="102">
      <c r="A2" s="5" t="s">
        <v>96</v>
      </c>
      <c r="B2" s="5" t="s">
        <v>97</v>
      </c>
      <c r="C2" s="5" t="s">
        <v>98</v>
      </c>
      <c r="D2" s="6" t="s">
        <v>99</v>
      </c>
      <c r="E2" s="6" t="s">
        <v>100</v>
      </c>
      <c r="F2" s="6" t="s">
        <v>101</v>
      </c>
      <c r="G2" s="6" t="s">
        <v>102</v>
      </c>
      <c r="H2" s="6" t="s">
        <v>103</v>
      </c>
      <c r="I2" s="6" t="s">
        <v>104</v>
      </c>
      <c r="J2" s="73" t="s">
        <v>105</v>
      </c>
      <c r="K2" s="74" t="s">
        <v>106</v>
      </c>
      <c r="L2" s="7" t="s">
        <v>107</v>
      </c>
      <c r="M2" s="8" t="s">
        <v>108</v>
      </c>
      <c r="N2" s="6" t="s">
        <v>109</v>
      </c>
      <c r="O2" s="9" t="s">
        <v>110</v>
      </c>
      <c r="P2" s="11" t="s">
        <v>111</v>
      </c>
      <c r="Q2" s="10" t="s">
        <v>77</v>
      </c>
      <c r="R2" s="10" t="s">
        <v>78</v>
      </c>
      <c r="S2" s="12" t="s">
        <v>112</v>
      </c>
    </row>
    <row r="3" spans="1:19" ht="153">
      <c r="A3" s="3" t="s">
        <v>113</v>
      </c>
      <c r="B3" s="13" t="s">
        <v>114</v>
      </c>
      <c r="C3" s="64">
        <v>55165</v>
      </c>
      <c r="D3" s="13" t="s">
        <v>115</v>
      </c>
      <c r="E3" s="14" t="s">
        <v>116</v>
      </c>
      <c r="F3" s="14" t="s">
        <v>116</v>
      </c>
      <c r="G3" s="14" t="s">
        <v>116</v>
      </c>
      <c r="H3" s="14" t="s">
        <v>116</v>
      </c>
      <c r="I3" s="14" t="s">
        <v>116</v>
      </c>
      <c r="J3" s="15">
        <v>0.12</v>
      </c>
      <c r="K3" s="16">
        <v>0.11</v>
      </c>
      <c r="L3" s="14" t="s">
        <v>117</v>
      </c>
      <c r="M3" s="17">
        <f aca="true" t="shared" si="0" ref="M3:M28">(K3)-0.25</f>
        <v>-0.14</v>
      </c>
      <c r="N3" s="68">
        <v>283300</v>
      </c>
      <c r="O3" s="69">
        <f aca="true" t="shared" si="1" ref="O3:O20">(-(M3*N3)/2000)</f>
        <v>19.831000000000003</v>
      </c>
      <c r="P3" s="70">
        <v>0</v>
      </c>
      <c r="Q3" s="71">
        <v>20</v>
      </c>
      <c r="R3" s="18">
        <f aca="true" t="shared" si="2" ref="R3:R16">Q3*(2251/10237)</f>
        <v>4.397772784995604</v>
      </c>
      <c r="S3" s="57" t="s">
        <v>118</v>
      </c>
    </row>
    <row r="4" spans="1:19" ht="153">
      <c r="A4" s="3" t="s">
        <v>113</v>
      </c>
      <c r="B4" s="3" t="s">
        <v>119</v>
      </c>
      <c r="C4" s="67">
        <v>1396</v>
      </c>
      <c r="D4" s="14" t="s">
        <v>120</v>
      </c>
      <c r="E4" s="14" t="s">
        <v>116</v>
      </c>
      <c r="F4" s="14" t="s">
        <v>116</v>
      </c>
      <c r="G4" s="14" t="s">
        <v>116</v>
      </c>
      <c r="H4" s="14" t="s">
        <v>116</v>
      </c>
      <c r="I4" s="14" t="s">
        <v>116</v>
      </c>
      <c r="J4" s="15">
        <v>0.06</v>
      </c>
      <c r="K4" s="21" t="s">
        <v>121</v>
      </c>
      <c r="L4" s="14" t="s">
        <v>117</v>
      </c>
      <c r="M4" s="17">
        <f t="shared" si="0"/>
        <v>-0.2</v>
      </c>
      <c r="N4" s="68">
        <v>3133505</v>
      </c>
      <c r="O4" s="69">
        <f t="shared" si="1"/>
        <v>313.3505</v>
      </c>
      <c r="P4" s="72">
        <v>310</v>
      </c>
      <c r="Q4" s="71">
        <v>313</v>
      </c>
      <c r="R4" s="18">
        <f t="shared" si="2"/>
        <v>68.82514408518121</v>
      </c>
      <c r="S4" s="57" t="s">
        <v>122</v>
      </c>
    </row>
    <row r="5" spans="1:19" ht="153">
      <c r="A5" s="3" t="s">
        <v>113</v>
      </c>
      <c r="B5" s="3" t="s">
        <v>119</v>
      </c>
      <c r="C5" s="67">
        <v>1396</v>
      </c>
      <c r="D5" s="14" t="s">
        <v>123</v>
      </c>
      <c r="E5" s="14" t="s">
        <v>116</v>
      </c>
      <c r="F5" s="14" t="s">
        <v>116</v>
      </c>
      <c r="G5" s="14" t="s">
        <v>116</v>
      </c>
      <c r="H5" s="14" t="s">
        <v>116</v>
      </c>
      <c r="I5" s="14" t="s">
        <v>116</v>
      </c>
      <c r="J5" s="15">
        <v>0.18</v>
      </c>
      <c r="K5" s="21" t="s">
        <v>124</v>
      </c>
      <c r="L5" s="14" t="s">
        <v>117</v>
      </c>
      <c r="M5" s="17">
        <f t="shared" si="0"/>
        <v>-0.22</v>
      </c>
      <c r="N5" s="68">
        <v>5092000</v>
      </c>
      <c r="O5" s="69">
        <f t="shared" si="1"/>
        <v>560.12</v>
      </c>
      <c r="P5" s="72">
        <v>565</v>
      </c>
      <c r="Q5" s="68">
        <v>560</v>
      </c>
      <c r="R5" s="18">
        <f t="shared" si="2"/>
        <v>123.13763797987693</v>
      </c>
      <c r="S5" s="57" t="s">
        <v>125</v>
      </c>
    </row>
    <row r="6" spans="1:19" ht="153">
      <c r="A6" s="3" t="s">
        <v>113</v>
      </c>
      <c r="B6" s="13" t="s">
        <v>126</v>
      </c>
      <c r="C6" s="64">
        <v>1402</v>
      </c>
      <c r="D6" s="13" t="s">
        <v>127</v>
      </c>
      <c r="E6" s="14" t="s">
        <v>116</v>
      </c>
      <c r="F6" s="14" t="s">
        <v>116</v>
      </c>
      <c r="G6" s="14" t="s">
        <v>116</v>
      </c>
      <c r="H6" s="14" t="s">
        <v>116</v>
      </c>
      <c r="I6" s="14" t="s">
        <v>116</v>
      </c>
      <c r="J6" s="15">
        <v>0.16</v>
      </c>
      <c r="K6" s="16">
        <v>0.11</v>
      </c>
      <c r="L6" s="14" t="s">
        <v>117</v>
      </c>
      <c r="M6" s="17">
        <f t="shared" si="0"/>
        <v>-0.14</v>
      </c>
      <c r="N6" s="68">
        <v>310340</v>
      </c>
      <c r="O6" s="69">
        <f t="shared" si="1"/>
        <v>21.723800000000004</v>
      </c>
      <c r="P6" s="70">
        <v>140</v>
      </c>
      <c r="Q6" s="71">
        <v>22</v>
      </c>
      <c r="R6" s="18">
        <f t="shared" si="2"/>
        <v>4.837550063495165</v>
      </c>
      <c r="S6" s="57" t="s">
        <v>128</v>
      </c>
    </row>
    <row r="7" spans="1:19" ht="153">
      <c r="A7" s="3" t="s">
        <v>113</v>
      </c>
      <c r="B7" s="13" t="s">
        <v>129</v>
      </c>
      <c r="C7" s="64">
        <v>1409</v>
      </c>
      <c r="D7" s="13" t="s">
        <v>127</v>
      </c>
      <c r="E7" s="14" t="s">
        <v>116</v>
      </c>
      <c r="F7" s="14" t="s">
        <v>116</v>
      </c>
      <c r="G7" s="14" t="s">
        <v>116</v>
      </c>
      <c r="H7" s="14" t="s">
        <v>116</v>
      </c>
      <c r="I7" s="14" t="s">
        <v>116</v>
      </c>
      <c r="J7" s="15">
        <v>0.03</v>
      </c>
      <c r="K7" s="16">
        <v>0.02</v>
      </c>
      <c r="L7" s="14" t="s">
        <v>117</v>
      </c>
      <c r="M7" s="17">
        <f t="shared" si="0"/>
        <v>-0.23</v>
      </c>
      <c r="N7" s="68">
        <v>184</v>
      </c>
      <c r="O7" s="69">
        <f t="shared" si="1"/>
        <v>0.02116</v>
      </c>
      <c r="P7" s="70">
        <v>38.5</v>
      </c>
      <c r="Q7" s="71">
        <v>0</v>
      </c>
      <c r="R7" s="18">
        <f t="shared" si="2"/>
        <v>0</v>
      </c>
      <c r="S7" s="57" t="s">
        <v>130</v>
      </c>
    </row>
    <row r="8" spans="1:19" ht="153">
      <c r="A8" s="3" t="s">
        <v>113</v>
      </c>
      <c r="B8" s="13" t="s">
        <v>131</v>
      </c>
      <c r="C8" s="64">
        <v>1403</v>
      </c>
      <c r="D8" s="13" t="s">
        <v>127</v>
      </c>
      <c r="E8" s="14" t="s">
        <v>116</v>
      </c>
      <c r="F8" s="14" t="s">
        <v>116</v>
      </c>
      <c r="G8" s="14" t="s">
        <v>116</v>
      </c>
      <c r="H8" s="14" t="s">
        <v>116</v>
      </c>
      <c r="I8" s="14" t="s">
        <v>116</v>
      </c>
      <c r="J8" s="15">
        <v>0.14</v>
      </c>
      <c r="K8" s="16">
        <v>0.13</v>
      </c>
      <c r="L8" s="14" t="s">
        <v>117</v>
      </c>
      <c r="M8" s="17">
        <f t="shared" si="0"/>
        <v>-0.12</v>
      </c>
      <c r="N8" s="68">
        <v>233275</v>
      </c>
      <c r="O8" s="69">
        <f t="shared" si="1"/>
        <v>13.9965</v>
      </c>
      <c r="P8" s="70">
        <v>55.5</v>
      </c>
      <c r="Q8" s="71">
        <v>14</v>
      </c>
      <c r="R8" s="18">
        <f t="shared" si="2"/>
        <v>3.078440949496923</v>
      </c>
      <c r="S8" s="57" t="s">
        <v>132</v>
      </c>
    </row>
    <row r="9" spans="1:19" ht="153">
      <c r="A9" s="3" t="s">
        <v>113</v>
      </c>
      <c r="B9" s="13" t="s">
        <v>131</v>
      </c>
      <c r="C9" s="64">
        <v>1403</v>
      </c>
      <c r="D9" s="13" t="s">
        <v>133</v>
      </c>
      <c r="E9" s="14" t="s">
        <v>116</v>
      </c>
      <c r="F9" s="14" t="s">
        <v>116</v>
      </c>
      <c r="G9" s="14" t="s">
        <v>116</v>
      </c>
      <c r="H9" s="14" t="s">
        <v>116</v>
      </c>
      <c r="I9" s="14" t="s">
        <v>116</v>
      </c>
      <c r="J9" s="15">
        <v>0.11</v>
      </c>
      <c r="K9" s="16">
        <v>0.07</v>
      </c>
      <c r="L9" s="14" t="s">
        <v>117</v>
      </c>
      <c r="M9" s="17">
        <f t="shared" si="0"/>
        <v>-0.18</v>
      </c>
      <c r="N9" s="68">
        <v>92119</v>
      </c>
      <c r="O9" s="69">
        <f t="shared" si="1"/>
        <v>8.290709999999999</v>
      </c>
      <c r="P9" s="70">
        <v>90.5</v>
      </c>
      <c r="Q9" s="71">
        <v>8</v>
      </c>
      <c r="R9" s="18">
        <f t="shared" si="2"/>
        <v>1.7591091139982418</v>
      </c>
      <c r="S9" s="57" t="s">
        <v>134</v>
      </c>
    </row>
    <row r="10" spans="1:19" ht="153">
      <c r="A10" s="3" t="s">
        <v>113</v>
      </c>
      <c r="B10" s="13" t="s">
        <v>131</v>
      </c>
      <c r="C10" s="64">
        <v>1403</v>
      </c>
      <c r="D10" s="13" t="s">
        <v>135</v>
      </c>
      <c r="E10" s="14" t="s">
        <v>116</v>
      </c>
      <c r="F10" s="14" t="s">
        <v>116</v>
      </c>
      <c r="G10" s="14" t="s">
        <v>116</v>
      </c>
      <c r="H10" s="14" t="s">
        <v>116</v>
      </c>
      <c r="I10" s="14" t="s">
        <v>116</v>
      </c>
      <c r="J10" s="15">
        <v>0.12</v>
      </c>
      <c r="K10" s="16">
        <v>0.11</v>
      </c>
      <c r="L10" s="14" t="s">
        <v>117</v>
      </c>
      <c r="M10" s="17">
        <f t="shared" si="0"/>
        <v>-0.14</v>
      </c>
      <c r="N10" s="68">
        <v>674758</v>
      </c>
      <c r="O10" s="69">
        <f t="shared" si="1"/>
        <v>47.23306</v>
      </c>
      <c r="P10" s="70">
        <v>61</v>
      </c>
      <c r="Q10" s="71">
        <v>47</v>
      </c>
      <c r="R10" s="18">
        <f t="shared" si="2"/>
        <v>10.33476604473967</v>
      </c>
      <c r="S10" s="57" t="s">
        <v>136</v>
      </c>
    </row>
    <row r="11" spans="1:19" ht="153">
      <c r="A11" s="3" t="s">
        <v>113</v>
      </c>
      <c r="B11" s="13" t="s">
        <v>137</v>
      </c>
      <c r="C11" s="64">
        <v>55620</v>
      </c>
      <c r="D11" s="13" t="s">
        <v>138</v>
      </c>
      <c r="E11" s="14" t="s">
        <v>116</v>
      </c>
      <c r="F11" s="14" t="s">
        <v>116</v>
      </c>
      <c r="G11" s="14" t="s">
        <v>116</v>
      </c>
      <c r="H11" s="14" t="s">
        <v>116</v>
      </c>
      <c r="I11" s="14" t="s">
        <v>116</v>
      </c>
      <c r="J11" s="15">
        <v>0.04</v>
      </c>
      <c r="K11" s="16">
        <v>0.03</v>
      </c>
      <c r="L11" s="14" t="s">
        <v>117</v>
      </c>
      <c r="M11" s="17">
        <f t="shared" si="0"/>
        <v>-0.22</v>
      </c>
      <c r="N11" s="68">
        <v>251720</v>
      </c>
      <c r="O11" s="69">
        <f t="shared" si="1"/>
        <v>27.6892</v>
      </c>
      <c r="P11" s="70">
        <v>123.5</v>
      </c>
      <c r="Q11" s="71">
        <v>28</v>
      </c>
      <c r="R11" s="18">
        <f t="shared" si="2"/>
        <v>6.156881898993846</v>
      </c>
      <c r="S11" s="57" t="s">
        <v>139</v>
      </c>
    </row>
    <row r="12" spans="1:19" ht="153">
      <c r="A12" s="3" t="s">
        <v>113</v>
      </c>
      <c r="B12" s="3" t="s">
        <v>140</v>
      </c>
      <c r="C12" s="67">
        <v>6190</v>
      </c>
      <c r="D12" s="14" t="s">
        <v>127</v>
      </c>
      <c r="E12" s="14" t="s">
        <v>116</v>
      </c>
      <c r="F12" s="14" t="s">
        <v>116</v>
      </c>
      <c r="G12" s="14" t="s">
        <v>116</v>
      </c>
      <c r="H12" s="14" t="s">
        <v>116</v>
      </c>
      <c r="I12" s="14" t="s">
        <v>116</v>
      </c>
      <c r="J12" s="15">
        <v>0.17</v>
      </c>
      <c r="K12" s="21" t="s">
        <v>141</v>
      </c>
      <c r="L12" s="14" t="s">
        <v>117</v>
      </c>
      <c r="M12" s="17">
        <f t="shared" si="0"/>
        <v>-0.12</v>
      </c>
      <c r="N12" s="68">
        <v>6047988</v>
      </c>
      <c r="O12" s="69">
        <f t="shared" si="1"/>
        <v>362.87928</v>
      </c>
      <c r="P12" s="72">
        <v>351</v>
      </c>
      <c r="Q12" s="71">
        <v>363</v>
      </c>
      <c r="R12" s="18">
        <f t="shared" si="2"/>
        <v>79.81957604767022</v>
      </c>
      <c r="S12" s="57" t="s">
        <v>142</v>
      </c>
    </row>
    <row r="13" spans="1:19" ht="153">
      <c r="A13" s="3" t="s">
        <v>113</v>
      </c>
      <c r="B13" s="13" t="s">
        <v>143</v>
      </c>
      <c r="C13" s="64">
        <v>1393</v>
      </c>
      <c r="D13" s="13" t="s">
        <v>144</v>
      </c>
      <c r="E13" s="14" t="s">
        <v>145</v>
      </c>
      <c r="F13" s="14" t="s">
        <v>145</v>
      </c>
      <c r="G13" s="14" t="s">
        <v>145</v>
      </c>
      <c r="H13" s="14" t="s">
        <v>145</v>
      </c>
      <c r="I13" s="14" t="s">
        <v>145</v>
      </c>
      <c r="J13" s="15">
        <v>0.24</v>
      </c>
      <c r="K13" s="16">
        <v>0.22</v>
      </c>
      <c r="L13" s="14" t="s">
        <v>117</v>
      </c>
      <c r="M13" s="17">
        <f t="shared" si="0"/>
        <v>-0.03</v>
      </c>
      <c r="N13" s="68">
        <v>39311571</v>
      </c>
      <c r="O13" s="69">
        <f t="shared" si="1"/>
        <v>589.6735649999999</v>
      </c>
      <c r="P13" s="70">
        <v>201.5</v>
      </c>
      <c r="Q13" s="71">
        <v>590</v>
      </c>
      <c r="R13" s="18">
        <f t="shared" si="2"/>
        <v>129.73429715737032</v>
      </c>
      <c r="S13" s="57" t="s">
        <v>146</v>
      </c>
    </row>
    <row r="14" spans="1:19" ht="153">
      <c r="A14" s="3" t="s">
        <v>113</v>
      </c>
      <c r="B14" s="13" t="s">
        <v>147</v>
      </c>
      <c r="C14" s="64">
        <v>8056</v>
      </c>
      <c r="D14" s="13" t="s">
        <v>133</v>
      </c>
      <c r="E14" s="14" t="s">
        <v>116</v>
      </c>
      <c r="F14" s="14" t="s">
        <v>116</v>
      </c>
      <c r="G14" s="14" t="s">
        <v>116</v>
      </c>
      <c r="H14" s="14" t="s">
        <v>116</v>
      </c>
      <c r="I14" s="14" t="s">
        <v>116</v>
      </c>
      <c r="J14" s="15">
        <v>0.17</v>
      </c>
      <c r="K14" s="16">
        <v>0.15</v>
      </c>
      <c r="L14" s="14" t="s">
        <v>117</v>
      </c>
      <c r="M14" s="17">
        <f t="shared" si="0"/>
        <v>-0.1</v>
      </c>
      <c r="N14" s="68">
        <v>5512443</v>
      </c>
      <c r="O14" s="69">
        <f t="shared" si="1"/>
        <v>275.62215000000003</v>
      </c>
      <c r="P14" s="70">
        <v>316</v>
      </c>
      <c r="Q14" s="71">
        <v>276</v>
      </c>
      <c r="R14" s="18">
        <f t="shared" si="2"/>
        <v>60.68926443293934</v>
      </c>
      <c r="S14" s="57" t="s">
        <v>148</v>
      </c>
    </row>
    <row r="15" spans="1:19" ht="153">
      <c r="A15" s="3" t="s">
        <v>113</v>
      </c>
      <c r="B15" s="13" t="s">
        <v>149</v>
      </c>
      <c r="C15" s="64">
        <v>1394</v>
      </c>
      <c r="D15" s="13" t="s">
        <v>127</v>
      </c>
      <c r="E15" s="14" t="s">
        <v>116</v>
      </c>
      <c r="F15" s="14" t="s">
        <v>116</v>
      </c>
      <c r="G15" s="14" t="s">
        <v>116</v>
      </c>
      <c r="H15" s="14" t="s">
        <v>116</v>
      </c>
      <c r="I15" s="14" t="s">
        <v>116</v>
      </c>
      <c r="J15" s="15">
        <v>0.12</v>
      </c>
      <c r="K15" s="16">
        <v>0.11</v>
      </c>
      <c r="L15" s="14" t="s">
        <v>117</v>
      </c>
      <c r="M15" s="17">
        <f t="shared" si="0"/>
        <v>-0.14</v>
      </c>
      <c r="N15" s="68">
        <v>107640</v>
      </c>
      <c r="O15" s="69">
        <f t="shared" si="1"/>
        <v>7.5348000000000015</v>
      </c>
      <c r="P15" s="70">
        <v>55.5</v>
      </c>
      <c r="Q15" s="71">
        <v>8</v>
      </c>
      <c r="R15" s="18">
        <f t="shared" si="2"/>
        <v>1.7591091139982418</v>
      </c>
      <c r="S15" s="57" t="s">
        <v>150</v>
      </c>
    </row>
    <row r="16" spans="1:19" ht="153">
      <c r="A16" s="3" t="s">
        <v>113</v>
      </c>
      <c r="B16" s="13" t="s">
        <v>149</v>
      </c>
      <c r="C16" s="64">
        <v>1394</v>
      </c>
      <c r="D16" s="13" t="s">
        <v>133</v>
      </c>
      <c r="E16" s="14" t="s">
        <v>116</v>
      </c>
      <c r="F16" s="14" t="s">
        <v>116</v>
      </c>
      <c r="G16" s="14" t="s">
        <v>116</v>
      </c>
      <c r="H16" s="14" t="s">
        <v>116</v>
      </c>
      <c r="I16" s="14" t="s">
        <v>116</v>
      </c>
      <c r="J16" s="15">
        <v>0.13</v>
      </c>
      <c r="K16" s="16">
        <v>0.1</v>
      </c>
      <c r="L16" s="14" t="s">
        <v>117</v>
      </c>
      <c r="M16" s="17">
        <f t="shared" si="0"/>
        <v>-0.15</v>
      </c>
      <c r="N16" s="68">
        <v>657494</v>
      </c>
      <c r="O16" s="69">
        <f t="shared" si="1"/>
        <v>49.31204999999999</v>
      </c>
      <c r="P16" s="70">
        <v>92</v>
      </c>
      <c r="Q16" s="71">
        <v>49</v>
      </c>
      <c r="R16" s="18">
        <f t="shared" si="2"/>
        <v>10.77454332323923</v>
      </c>
      <c r="S16" s="57" t="s">
        <v>151</v>
      </c>
    </row>
    <row r="17" spans="1:19" ht="153">
      <c r="A17" s="3" t="s">
        <v>152</v>
      </c>
      <c r="B17" s="3" t="s">
        <v>153</v>
      </c>
      <c r="C17" s="67">
        <v>1572</v>
      </c>
      <c r="D17" s="14" t="s">
        <v>154</v>
      </c>
      <c r="E17" s="14" t="s">
        <v>116</v>
      </c>
      <c r="F17" s="14" t="s">
        <v>116</v>
      </c>
      <c r="G17" s="14" t="s">
        <v>116</v>
      </c>
      <c r="H17" s="14" t="s">
        <v>116</v>
      </c>
      <c r="I17" s="14" t="s">
        <v>116</v>
      </c>
      <c r="J17" s="15">
        <v>0.13</v>
      </c>
      <c r="K17" s="21" t="s">
        <v>155</v>
      </c>
      <c r="L17" s="14" t="s">
        <v>117</v>
      </c>
      <c r="M17" s="17">
        <f t="shared" si="0"/>
        <v>-0.13</v>
      </c>
      <c r="N17" s="68">
        <v>622886</v>
      </c>
      <c r="O17" s="69">
        <f t="shared" si="1"/>
        <v>40.487590000000004</v>
      </c>
      <c r="P17" s="72">
        <v>37</v>
      </c>
      <c r="Q17" s="71">
        <v>40</v>
      </c>
      <c r="R17" s="18">
        <f>Q17*(4670/6418)</f>
        <v>29.105640386413214</v>
      </c>
      <c r="S17" s="57" t="s">
        <v>0</v>
      </c>
    </row>
    <row r="18" spans="1:19" ht="153">
      <c r="A18" s="3" t="s">
        <v>152</v>
      </c>
      <c r="B18" s="3" t="s">
        <v>153</v>
      </c>
      <c r="C18" s="67">
        <v>1572</v>
      </c>
      <c r="D18" s="14" t="s">
        <v>156</v>
      </c>
      <c r="E18" s="14" t="s">
        <v>116</v>
      </c>
      <c r="F18" s="14" t="s">
        <v>116</v>
      </c>
      <c r="G18" s="14" t="s">
        <v>116</v>
      </c>
      <c r="H18" s="14" t="s">
        <v>116</v>
      </c>
      <c r="I18" s="14" t="s">
        <v>116</v>
      </c>
      <c r="J18" s="15">
        <v>0.18</v>
      </c>
      <c r="K18" s="21" t="s">
        <v>157</v>
      </c>
      <c r="L18" s="14" t="s">
        <v>117</v>
      </c>
      <c r="M18" s="17">
        <f t="shared" si="0"/>
        <v>-0.14</v>
      </c>
      <c r="N18" s="68">
        <v>489214</v>
      </c>
      <c r="O18" s="69">
        <f t="shared" si="1"/>
        <v>34.244980000000005</v>
      </c>
      <c r="P18" s="72">
        <v>37</v>
      </c>
      <c r="Q18" s="71">
        <v>34</v>
      </c>
      <c r="R18" s="18">
        <f>Q18*(4670/6418)</f>
        <v>24.73979432845123</v>
      </c>
      <c r="S18" s="57" t="s">
        <v>158</v>
      </c>
    </row>
    <row r="19" spans="1:19" ht="153">
      <c r="A19" s="3" t="s">
        <v>152</v>
      </c>
      <c r="B19" s="3" t="s">
        <v>159</v>
      </c>
      <c r="C19" s="67">
        <v>1573</v>
      </c>
      <c r="D19" s="14" t="s">
        <v>127</v>
      </c>
      <c r="E19" s="14" t="s">
        <v>145</v>
      </c>
      <c r="F19" s="14" t="s">
        <v>145</v>
      </c>
      <c r="G19" s="14" t="s">
        <v>145</v>
      </c>
      <c r="H19" s="14" t="s">
        <v>145</v>
      </c>
      <c r="I19" s="14" t="s">
        <v>145</v>
      </c>
      <c r="J19" s="15">
        <v>0.44</v>
      </c>
      <c r="K19" s="21" t="s">
        <v>160</v>
      </c>
      <c r="L19" s="14" t="s">
        <v>117</v>
      </c>
      <c r="M19" s="17">
        <f t="shared" si="0"/>
        <v>-0.06</v>
      </c>
      <c r="N19" s="68">
        <v>31476080</v>
      </c>
      <c r="O19" s="69">
        <f t="shared" si="1"/>
        <v>944.2823999999999</v>
      </c>
      <c r="P19" s="72">
        <v>787</v>
      </c>
      <c r="Q19" s="71">
        <v>944</v>
      </c>
      <c r="R19" s="18">
        <f>Q19*(4670/6418)</f>
        <v>686.8931131193518</v>
      </c>
      <c r="S19" s="57" t="s">
        <v>161</v>
      </c>
    </row>
    <row r="20" spans="1:19" ht="153">
      <c r="A20" s="3" t="s">
        <v>162</v>
      </c>
      <c r="B20" s="3" t="s">
        <v>163</v>
      </c>
      <c r="C20" s="67">
        <v>3122</v>
      </c>
      <c r="D20" s="14" t="s">
        <v>133</v>
      </c>
      <c r="E20" s="14" t="s">
        <v>145</v>
      </c>
      <c r="F20" s="14" t="s">
        <v>145</v>
      </c>
      <c r="G20" s="14" t="s">
        <v>145</v>
      </c>
      <c r="H20" s="14" t="s">
        <v>145</v>
      </c>
      <c r="I20" s="14" t="s">
        <v>145</v>
      </c>
      <c r="J20" s="15" t="s">
        <v>164</v>
      </c>
      <c r="K20" s="21" t="s">
        <v>165</v>
      </c>
      <c r="L20" s="23" t="s">
        <v>117</v>
      </c>
      <c r="M20" s="17">
        <f t="shared" si="0"/>
        <v>-0.07999999999999999</v>
      </c>
      <c r="N20" s="68">
        <v>38920482</v>
      </c>
      <c r="O20" s="69">
        <f t="shared" si="1"/>
        <v>1556.8192799999997</v>
      </c>
      <c r="P20" s="72">
        <v>1556.5</v>
      </c>
      <c r="Q20" s="68">
        <v>1557</v>
      </c>
      <c r="R20" s="18">
        <v>1557</v>
      </c>
      <c r="S20" s="57" t="s">
        <v>166</v>
      </c>
    </row>
    <row r="21" spans="1:19" ht="153">
      <c r="A21" s="3" t="s">
        <v>162</v>
      </c>
      <c r="B21" s="3" t="s">
        <v>167</v>
      </c>
      <c r="C21" s="67">
        <v>3136</v>
      </c>
      <c r="D21" s="14" t="s">
        <v>133</v>
      </c>
      <c r="E21" s="14" t="s">
        <v>145</v>
      </c>
      <c r="F21" s="14" t="s">
        <v>145</v>
      </c>
      <c r="G21" s="14" t="s">
        <v>164</v>
      </c>
      <c r="H21" s="14" t="s">
        <v>145</v>
      </c>
      <c r="I21" s="14" t="s">
        <v>117</v>
      </c>
      <c r="J21" s="15">
        <v>0.24</v>
      </c>
      <c r="K21" s="21" t="s">
        <v>160</v>
      </c>
      <c r="L21" s="23" t="s">
        <v>117</v>
      </c>
      <c r="M21" s="17">
        <f t="shared" si="0"/>
        <v>-0.06</v>
      </c>
      <c r="N21" s="68">
        <v>49891788</v>
      </c>
      <c r="O21" s="69">
        <f>(-(N21*M21)/2000)</f>
        <v>1496.75364</v>
      </c>
      <c r="P21" s="72">
        <v>1148</v>
      </c>
      <c r="Q21" s="68">
        <v>1497</v>
      </c>
      <c r="R21" s="18">
        <v>1497</v>
      </c>
      <c r="S21" s="57" t="s">
        <v>171</v>
      </c>
    </row>
    <row r="22" spans="1:19" ht="153">
      <c r="A22" s="3" t="s">
        <v>162</v>
      </c>
      <c r="B22" s="3" t="s">
        <v>174</v>
      </c>
      <c r="C22" s="67">
        <v>54634</v>
      </c>
      <c r="D22" s="14" t="s">
        <v>127</v>
      </c>
      <c r="E22" s="14" t="s">
        <v>116</v>
      </c>
      <c r="F22" s="14" t="s">
        <v>116</v>
      </c>
      <c r="G22" s="14" t="s">
        <v>116</v>
      </c>
      <c r="H22" s="14" t="s">
        <v>116</v>
      </c>
      <c r="I22" s="14" t="s">
        <v>116</v>
      </c>
      <c r="J22" s="15">
        <v>0.05</v>
      </c>
      <c r="K22" s="21" t="s">
        <v>175</v>
      </c>
      <c r="L22" s="23" t="s">
        <v>117</v>
      </c>
      <c r="M22" s="17">
        <f t="shared" si="0"/>
        <v>-0.21</v>
      </c>
      <c r="N22" s="68">
        <v>9064638</v>
      </c>
      <c r="O22" s="69">
        <f>(-(N22*M22)/2000)</f>
        <v>951.78699</v>
      </c>
      <c r="P22" s="70">
        <v>920</v>
      </c>
      <c r="Q22" s="71">
        <v>952</v>
      </c>
      <c r="R22" s="20">
        <v>952</v>
      </c>
      <c r="S22" s="57" t="s">
        <v>176</v>
      </c>
    </row>
    <row r="23" spans="1:19" ht="153">
      <c r="A23" s="3" t="s">
        <v>177</v>
      </c>
      <c r="B23" s="3" t="s">
        <v>178</v>
      </c>
      <c r="C23" s="67">
        <v>3992</v>
      </c>
      <c r="D23" s="14" t="s">
        <v>144</v>
      </c>
      <c r="E23" s="14" t="s">
        <v>116</v>
      </c>
      <c r="F23" s="14" t="s">
        <v>116</v>
      </c>
      <c r="G23" s="14" t="s">
        <v>116</v>
      </c>
      <c r="H23" s="14" t="s">
        <v>116</v>
      </c>
      <c r="I23" s="14" t="s">
        <v>116</v>
      </c>
      <c r="J23" s="15">
        <v>0.16</v>
      </c>
      <c r="K23" s="21" t="s">
        <v>179</v>
      </c>
      <c r="L23" s="23" t="s">
        <v>117</v>
      </c>
      <c r="M23" s="17">
        <f t="shared" si="0"/>
        <v>-0.15</v>
      </c>
      <c r="N23" s="68">
        <v>14672</v>
      </c>
      <c r="O23" s="69">
        <f>(-(N23*M23)/2000)</f>
        <v>1.1003999999999998</v>
      </c>
      <c r="P23" s="70">
        <v>1</v>
      </c>
      <c r="Q23" s="71">
        <v>1</v>
      </c>
      <c r="R23" s="18">
        <f aca="true" t="shared" si="3" ref="R23:R28">Q23*(4898/17705)</f>
        <v>0.2766450155323355</v>
      </c>
      <c r="S23" s="57" t="s">
        <v>180</v>
      </c>
    </row>
    <row r="24" spans="1:19" ht="153">
      <c r="A24" s="3" t="s">
        <v>177</v>
      </c>
      <c r="B24" s="3" t="s">
        <v>181</v>
      </c>
      <c r="C24" s="67">
        <v>8023</v>
      </c>
      <c r="D24" s="14" t="s">
        <v>127</v>
      </c>
      <c r="E24" s="14" t="s">
        <v>145</v>
      </c>
      <c r="F24" s="14" t="s">
        <v>145</v>
      </c>
      <c r="G24" s="14" t="s">
        <v>145</v>
      </c>
      <c r="H24" s="14" t="s">
        <v>145</v>
      </c>
      <c r="I24" s="14" t="s">
        <v>145</v>
      </c>
      <c r="J24" s="15">
        <v>0.15</v>
      </c>
      <c r="K24" s="21" t="s">
        <v>182</v>
      </c>
      <c r="L24" s="14" t="s">
        <v>117</v>
      </c>
      <c r="M24" s="17">
        <f t="shared" si="0"/>
        <v>-0.10999999999999999</v>
      </c>
      <c r="N24" s="68">
        <v>39182159</v>
      </c>
      <c r="O24" s="69">
        <f>(-(N24*M24)/2000)</f>
        <v>2155.018745</v>
      </c>
      <c r="P24" s="72">
        <v>2155</v>
      </c>
      <c r="Q24" s="68">
        <v>2155</v>
      </c>
      <c r="R24" s="18">
        <f t="shared" si="3"/>
        <v>596.170008472183</v>
      </c>
      <c r="S24" s="57" t="s">
        <v>183</v>
      </c>
    </row>
    <row r="25" spans="1:19" ht="191.25">
      <c r="A25" s="3" t="s">
        <v>177</v>
      </c>
      <c r="B25" s="3" t="s">
        <v>184</v>
      </c>
      <c r="C25" s="67">
        <v>4050</v>
      </c>
      <c r="D25" s="14" t="s">
        <v>185</v>
      </c>
      <c r="E25" s="14" t="s">
        <v>186</v>
      </c>
      <c r="F25" s="14" t="s">
        <v>165</v>
      </c>
      <c r="G25" s="14" t="s">
        <v>145</v>
      </c>
      <c r="H25" s="14" t="s">
        <v>117</v>
      </c>
      <c r="I25" s="14" t="s">
        <v>145</v>
      </c>
      <c r="J25" s="15">
        <v>0.21</v>
      </c>
      <c r="K25" s="21" t="s">
        <v>187</v>
      </c>
      <c r="L25" s="14" t="s">
        <v>117</v>
      </c>
      <c r="M25" s="17">
        <f t="shared" si="0"/>
        <v>-0.09</v>
      </c>
      <c r="N25" s="68">
        <v>27151056</v>
      </c>
      <c r="O25" s="69">
        <f>(-(N25*M25)/2000)</f>
        <v>1221.79752</v>
      </c>
      <c r="P25" s="72">
        <v>1222</v>
      </c>
      <c r="Q25" s="68">
        <v>1222</v>
      </c>
      <c r="R25" s="18">
        <f t="shared" si="3"/>
        <v>338.060208980514</v>
      </c>
      <c r="S25" s="57" t="s">
        <v>188</v>
      </c>
    </row>
    <row r="26" spans="1:19" ht="191.25">
      <c r="A26" s="3" t="s">
        <v>177</v>
      </c>
      <c r="B26" s="3" t="s">
        <v>189</v>
      </c>
      <c r="C26" s="67">
        <v>6170</v>
      </c>
      <c r="D26" s="14" t="s">
        <v>127</v>
      </c>
      <c r="E26" s="14" t="s">
        <v>190</v>
      </c>
      <c r="F26" s="14" t="s">
        <v>165</v>
      </c>
      <c r="G26" s="14" t="s">
        <v>165</v>
      </c>
      <c r="H26" s="14" t="s">
        <v>117</v>
      </c>
      <c r="I26" s="14" t="s">
        <v>117</v>
      </c>
      <c r="J26" s="15">
        <v>0.15</v>
      </c>
      <c r="K26" s="21" t="s">
        <v>121</v>
      </c>
      <c r="L26" s="23" t="s">
        <v>117</v>
      </c>
      <c r="M26" s="17">
        <f t="shared" si="0"/>
        <v>-0.2</v>
      </c>
      <c r="N26" s="68">
        <v>50518063</v>
      </c>
      <c r="O26" s="69">
        <f>(-(M26*N26)/2000)</f>
        <v>5051.806300000001</v>
      </c>
      <c r="P26" s="72">
        <v>5052</v>
      </c>
      <c r="Q26" s="68">
        <v>5052</v>
      </c>
      <c r="R26" s="18">
        <v>1399</v>
      </c>
      <c r="S26" s="57" t="s">
        <v>172</v>
      </c>
    </row>
    <row r="27" spans="1:19" ht="191.25">
      <c r="A27" s="3" t="s">
        <v>177</v>
      </c>
      <c r="B27" s="3" t="s">
        <v>191</v>
      </c>
      <c r="C27" s="67">
        <v>4041</v>
      </c>
      <c r="D27" s="14" t="s">
        <v>185</v>
      </c>
      <c r="E27" s="14" t="s">
        <v>190</v>
      </c>
      <c r="F27" s="14" t="s">
        <v>165</v>
      </c>
      <c r="G27" s="14" t="s">
        <v>165</v>
      </c>
      <c r="H27" s="14" t="s">
        <v>117</v>
      </c>
      <c r="I27" s="14" t="s">
        <v>117</v>
      </c>
      <c r="J27" s="15" t="s">
        <v>165</v>
      </c>
      <c r="K27" s="21" t="s">
        <v>187</v>
      </c>
      <c r="L27" s="23" t="s">
        <v>117</v>
      </c>
      <c r="M27" s="17">
        <f t="shared" si="0"/>
        <v>-0.09</v>
      </c>
      <c r="N27" s="68">
        <v>17720598</v>
      </c>
      <c r="O27" s="69">
        <f>(-(M27*N27)/2000)</f>
        <v>797.4269099999999</v>
      </c>
      <c r="P27" s="72">
        <v>797</v>
      </c>
      <c r="Q27" s="68">
        <v>797</v>
      </c>
      <c r="R27" s="18">
        <f t="shared" si="3"/>
        <v>220.4860773792714</v>
      </c>
      <c r="S27" s="57" t="s">
        <v>192</v>
      </c>
    </row>
    <row r="28" spans="1:19" ht="191.25">
      <c r="A28" s="3" t="s">
        <v>177</v>
      </c>
      <c r="B28" s="3" t="s">
        <v>191</v>
      </c>
      <c r="C28" s="67">
        <v>4041</v>
      </c>
      <c r="D28" s="14" t="s">
        <v>144</v>
      </c>
      <c r="E28" s="14" t="s">
        <v>190</v>
      </c>
      <c r="F28" s="14" t="s">
        <v>165</v>
      </c>
      <c r="G28" s="14" t="s">
        <v>165</v>
      </c>
      <c r="H28" s="14" t="s">
        <v>117</v>
      </c>
      <c r="I28" s="14" t="s">
        <v>117</v>
      </c>
      <c r="J28" s="15" t="s">
        <v>165</v>
      </c>
      <c r="K28" s="21" t="s">
        <v>187</v>
      </c>
      <c r="L28" s="23" t="s">
        <v>117</v>
      </c>
      <c r="M28" s="17">
        <f t="shared" si="0"/>
        <v>-0.09</v>
      </c>
      <c r="N28" s="68">
        <v>12719609</v>
      </c>
      <c r="O28" s="69">
        <f>(-(M28*N28)/2000)</f>
        <v>572.3824050000001</v>
      </c>
      <c r="P28" s="72">
        <v>572</v>
      </c>
      <c r="Q28" s="68">
        <v>572</v>
      </c>
      <c r="R28" s="18">
        <f t="shared" si="3"/>
        <v>158.2409488844959</v>
      </c>
      <c r="S28" s="57" t="s">
        <v>193</v>
      </c>
    </row>
    <row r="29" spans="11:14" ht="12.75">
      <c r="K29" s="23"/>
      <c r="L29" s="23"/>
      <c r="N29" s="18"/>
    </row>
    <row r="30" spans="11:14" ht="12.75">
      <c r="K30" s="23"/>
      <c r="L30" s="23"/>
      <c r="N30" s="18"/>
    </row>
    <row r="31" spans="1:7" ht="12.75">
      <c r="A31" s="2" t="s">
        <v>194</v>
      </c>
      <c r="B31" s="25"/>
      <c r="C31" s="25"/>
      <c r="D31" s="25"/>
      <c r="E31" s="25"/>
      <c r="F31" s="25"/>
      <c r="G31" s="25"/>
    </row>
    <row r="32" spans="1:15" ht="12.75">
      <c r="A32" s="76" t="s">
        <v>195</v>
      </c>
      <c r="B32" s="76"/>
      <c r="C32" s="76"/>
      <c r="D32" s="76"/>
      <c r="E32" s="76"/>
      <c r="F32" s="76"/>
      <c r="G32" s="76"/>
      <c r="H32" s="77"/>
      <c r="I32" s="77"/>
      <c r="J32" s="77"/>
      <c r="K32" s="77"/>
      <c r="L32" s="77"/>
      <c r="M32" s="77"/>
      <c r="N32" s="77"/>
      <c r="O32" s="77"/>
    </row>
    <row r="33" spans="1:9" ht="12.75">
      <c r="A33" s="76" t="s">
        <v>196</v>
      </c>
      <c r="B33" s="76"/>
      <c r="C33" s="76"/>
      <c r="D33" s="76"/>
      <c r="E33" s="76"/>
      <c r="F33" s="76"/>
      <c r="G33" s="76"/>
      <c r="H33" s="77"/>
      <c r="I33" s="77"/>
    </row>
    <row r="34" spans="1:9" ht="12.75">
      <c r="A34" s="2"/>
      <c r="B34" s="2"/>
      <c r="C34" s="2"/>
      <c r="D34" s="2"/>
      <c r="E34" s="2"/>
      <c r="F34" s="2"/>
      <c r="G34" s="2"/>
      <c r="H34" s="26"/>
      <c r="I34" s="26"/>
    </row>
    <row r="35" spans="1:9" ht="12.75">
      <c r="A35" s="2" t="s">
        <v>197</v>
      </c>
      <c r="B35" s="2"/>
      <c r="C35" s="2"/>
      <c r="D35" s="2"/>
      <c r="E35" s="2"/>
      <c r="F35" s="2"/>
      <c r="G35" s="2"/>
      <c r="H35" s="26"/>
      <c r="I35" s="26"/>
    </row>
    <row r="36" spans="1:19" ht="12.75">
      <c r="A36" s="76" t="s">
        <v>198</v>
      </c>
      <c r="B36" s="77"/>
      <c r="C36" s="77"/>
      <c r="D36" s="77"/>
      <c r="E36" s="77"/>
      <c r="F36" s="77"/>
      <c r="G36" s="77"/>
      <c r="H36" s="77"/>
      <c r="I36" s="77"/>
      <c r="J36" s="77"/>
      <c r="K36" s="77"/>
      <c r="L36" s="77"/>
      <c r="M36" s="77"/>
      <c r="N36" s="77"/>
      <c r="O36" s="77"/>
      <c r="P36" s="77"/>
      <c r="Q36" s="77"/>
      <c r="R36" s="77"/>
      <c r="S36" s="77"/>
    </row>
    <row r="37" spans="1:19" ht="12.75">
      <c r="A37" s="77"/>
      <c r="B37" s="77"/>
      <c r="C37" s="77"/>
      <c r="D37" s="77"/>
      <c r="E37" s="77"/>
      <c r="F37" s="77"/>
      <c r="G37" s="77"/>
      <c r="H37" s="77"/>
      <c r="I37" s="77"/>
      <c r="J37" s="77"/>
      <c r="K37" s="77"/>
      <c r="L37" s="77"/>
      <c r="M37" s="77"/>
      <c r="N37" s="77"/>
      <c r="O37" s="77"/>
      <c r="P37" s="77"/>
      <c r="Q37" s="77"/>
      <c r="R37" s="77"/>
      <c r="S37" s="77"/>
    </row>
    <row r="38" spans="1:19" ht="12.75">
      <c r="A38" s="77"/>
      <c r="B38" s="77"/>
      <c r="C38" s="77"/>
      <c r="D38" s="77"/>
      <c r="E38" s="77"/>
      <c r="F38" s="77"/>
      <c r="G38" s="77"/>
      <c r="H38" s="77"/>
      <c r="I38" s="77"/>
      <c r="J38" s="77"/>
      <c r="K38" s="77"/>
      <c r="L38" s="77"/>
      <c r="M38" s="77"/>
      <c r="N38" s="77"/>
      <c r="O38" s="77"/>
      <c r="P38" s="77"/>
      <c r="Q38" s="77"/>
      <c r="R38" s="77"/>
      <c r="S38" s="77"/>
    </row>
    <row r="39" spans="1:18" ht="12.75">
      <c r="A39" s="26"/>
      <c r="B39" s="26"/>
      <c r="C39" s="26"/>
      <c r="D39" s="26"/>
      <c r="E39" s="26"/>
      <c r="F39" s="26"/>
      <c r="G39" s="26"/>
      <c r="H39" s="26"/>
      <c r="I39" s="26"/>
      <c r="J39" s="26"/>
      <c r="K39" s="26"/>
      <c r="L39" s="26"/>
      <c r="M39" s="26"/>
      <c r="N39" s="26"/>
      <c r="O39" s="26"/>
      <c r="P39" s="26"/>
      <c r="Q39" s="26"/>
      <c r="R39" s="26"/>
    </row>
    <row r="40" spans="1:2" ht="12.75">
      <c r="A40" s="79" t="s">
        <v>199</v>
      </c>
      <c r="B40" s="79"/>
    </row>
    <row r="41" spans="1:2" ht="12.75">
      <c r="A41" s="27"/>
      <c r="B41" s="27"/>
    </row>
    <row r="42" spans="1:2" ht="12.75">
      <c r="A42" s="27" t="s">
        <v>200</v>
      </c>
      <c r="B42" s="27"/>
    </row>
    <row r="43" spans="1:2" ht="12.75">
      <c r="A43" s="27"/>
      <c r="B43" s="27"/>
    </row>
    <row r="44" spans="1:18" ht="12.75">
      <c r="A44" s="76" t="s">
        <v>201</v>
      </c>
      <c r="B44" s="77"/>
      <c r="C44" s="77"/>
      <c r="D44" s="77"/>
      <c r="E44" s="77"/>
      <c r="F44" s="77"/>
      <c r="G44" s="77"/>
      <c r="H44" s="77"/>
      <c r="I44" s="77"/>
      <c r="J44" s="77"/>
      <c r="K44" s="77"/>
      <c r="L44" s="77"/>
      <c r="M44" s="77"/>
      <c r="N44" s="77"/>
      <c r="O44" s="77"/>
      <c r="P44" s="77"/>
      <c r="Q44" s="77"/>
      <c r="R44" s="77"/>
    </row>
    <row r="45" spans="1:18" ht="12.75">
      <c r="A45" s="77"/>
      <c r="B45" s="77"/>
      <c r="C45" s="77"/>
      <c r="D45" s="77"/>
      <c r="E45" s="77"/>
      <c r="F45" s="77"/>
      <c r="G45" s="77"/>
      <c r="H45" s="77"/>
      <c r="I45" s="77"/>
      <c r="J45" s="77"/>
      <c r="K45" s="77"/>
      <c r="L45" s="77"/>
      <c r="M45" s="77"/>
      <c r="N45" s="77"/>
      <c r="O45" s="77"/>
      <c r="P45" s="77"/>
      <c r="Q45" s="77"/>
      <c r="R45" s="77"/>
    </row>
    <row r="46" spans="1:2" ht="12.75">
      <c r="A46" s="27"/>
      <c r="B46" s="27"/>
    </row>
    <row r="47" spans="1:19" ht="12.75">
      <c r="A47" s="78" t="s">
        <v>71</v>
      </c>
      <c r="B47" s="76"/>
      <c r="C47" s="76"/>
      <c r="D47" s="76"/>
      <c r="E47" s="77"/>
      <c r="F47" s="77"/>
      <c r="G47" s="77"/>
      <c r="H47" s="77"/>
      <c r="I47" s="77"/>
      <c r="J47" s="77"/>
      <c r="K47" s="77"/>
      <c r="L47" s="77"/>
      <c r="M47" s="77"/>
      <c r="N47" s="77"/>
      <c r="O47" s="77"/>
      <c r="P47" s="77"/>
      <c r="Q47" s="77"/>
      <c r="R47" s="77"/>
      <c r="S47" s="77"/>
    </row>
    <row r="48" spans="1:19" ht="12.75">
      <c r="A48" s="77"/>
      <c r="B48" s="77"/>
      <c r="C48" s="77"/>
      <c r="D48" s="77"/>
      <c r="E48" s="77"/>
      <c r="F48" s="77"/>
      <c r="G48" s="77"/>
      <c r="H48" s="77"/>
      <c r="I48" s="77"/>
      <c r="J48" s="77"/>
      <c r="K48" s="77"/>
      <c r="L48" s="77"/>
      <c r="M48" s="77"/>
      <c r="N48" s="77"/>
      <c r="O48" s="77"/>
      <c r="P48" s="77"/>
      <c r="Q48" s="77"/>
      <c r="R48" s="77"/>
      <c r="S48" s="77"/>
    </row>
    <row r="49" spans="1:19" ht="12.75">
      <c r="A49" s="77"/>
      <c r="B49" s="77"/>
      <c r="C49" s="77"/>
      <c r="D49" s="77"/>
      <c r="E49" s="77"/>
      <c r="F49" s="77"/>
      <c r="G49" s="77"/>
      <c r="H49" s="77"/>
      <c r="I49" s="77"/>
      <c r="J49" s="77"/>
      <c r="K49" s="77"/>
      <c r="L49" s="77"/>
      <c r="M49" s="77"/>
      <c r="N49" s="77"/>
      <c r="O49" s="77"/>
      <c r="P49" s="77"/>
      <c r="Q49" s="77"/>
      <c r="R49" s="77"/>
      <c r="S49" s="77"/>
    </row>
    <row r="50" spans="1:18" ht="12.75">
      <c r="A50" s="26"/>
      <c r="B50" s="26"/>
      <c r="C50" s="26"/>
      <c r="D50" s="26"/>
      <c r="E50" s="26"/>
      <c r="F50" s="26"/>
      <c r="G50" s="26"/>
      <c r="H50" s="26"/>
      <c r="I50" s="26"/>
      <c r="J50" s="26"/>
      <c r="K50" s="26"/>
      <c r="L50" s="26"/>
      <c r="M50" s="26"/>
      <c r="N50" s="26"/>
      <c r="O50" s="26"/>
      <c r="P50" s="26"/>
      <c r="Q50" s="26"/>
      <c r="R50" s="26"/>
    </row>
    <row r="51" spans="1:19" ht="12.75">
      <c r="A51" s="78" t="s">
        <v>74</v>
      </c>
      <c r="B51" s="76"/>
      <c r="C51" s="76"/>
      <c r="D51" s="76"/>
      <c r="E51" s="77"/>
      <c r="F51" s="77"/>
      <c r="G51" s="77"/>
      <c r="H51" s="77"/>
      <c r="I51" s="77"/>
      <c r="J51" s="77"/>
      <c r="K51" s="77"/>
      <c r="L51" s="77"/>
      <c r="M51" s="77"/>
      <c r="N51" s="77"/>
      <c r="O51" s="77"/>
      <c r="P51" s="77"/>
      <c r="Q51" s="77"/>
      <c r="R51" s="77"/>
      <c r="S51" s="77"/>
    </row>
    <row r="52" spans="1:19" ht="12.75">
      <c r="A52" s="77"/>
      <c r="B52" s="77"/>
      <c r="C52" s="77"/>
      <c r="D52" s="77"/>
      <c r="E52" s="77"/>
      <c r="F52" s="77"/>
      <c r="G52" s="77"/>
      <c r="H52" s="77"/>
      <c r="I52" s="77"/>
      <c r="J52" s="77"/>
      <c r="K52" s="77"/>
      <c r="L52" s="77"/>
      <c r="M52" s="77"/>
      <c r="N52" s="77"/>
      <c r="O52" s="77"/>
      <c r="P52" s="77"/>
      <c r="Q52" s="77"/>
      <c r="R52" s="77"/>
      <c r="S52" s="77"/>
    </row>
    <row r="53" spans="1:18" ht="12.75">
      <c r="A53" s="26"/>
      <c r="B53" s="26"/>
      <c r="C53" s="26"/>
      <c r="D53" s="26"/>
      <c r="E53" s="26"/>
      <c r="F53" s="26"/>
      <c r="G53" s="26"/>
      <c r="H53" s="26"/>
      <c r="I53" s="26"/>
      <c r="J53" s="26"/>
      <c r="K53" s="26"/>
      <c r="L53" s="26"/>
      <c r="M53" s="26"/>
      <c r="N53" s="26"/>
      <c r="O53" s="26"/>
      <c r="P53" s="26"/>
      <c r="Q53" s="26"/>
      <c r="R53" s="26"/>
    </row>
    <row r="54" spans="1:15" ht="12.75">
      <c r="A54" s="78" t="s">
        <v>79</v>
      </c>
      <c r="B54" s="76"/>
      <c r="C54" s="77"/>
      <c r="D54" s="77"/>
      <c r="E54" s="77"/>
      <c r="F54" s="77"/>
      <c r="G54" s="77"/>
      <c r="H54" s="77"/>
      <c r="I54" s="77"/>
      <c r="J54" s="77"/>
      <c r="K54" s="77"/>
      <c r="L54" s="77"/>
      <c r="M54" s="77"/>
      <c r="N54" s="77"/>
      <c r="O54" s="77"/>
    </row>
    <row r="55" spans="1:2" ht="12.75">
      <c r="A55" s="27"/>
      <c r="B55" s="27"/>
    </row>
    <row r="56" spans="1:19" ht="12.75">
      <c r="A56" s="78" t="s">
        <v>173</v>
      </c>
      <c r="B56" s="76"/>
      <c r="C56" s="76"/>
      <c r="D56" s="76"/>
      <c r="E56" s="76"/>
      <c r="F56" s="76"/>
      <c r="G56" s="77"/>
      <c r="H56" s="77"/>
      <c r="I56" s="77"/>
      <c r="J56" s="77"/>
      <c r="K56" s="77"/>
      <c r="L56" s="77"/>
      <c r="M56" s="77"/>
      <c r="N56" s="77"/>
      <c r="O56" s="77"/>
      <c r="P56" s="77"/>
      <c r="Q56" s="77"/>
      <c r="R56" s="77"/>
      <c r="S56" s="77"/>
    </row>
    <row r="57" spans="1:19" ht="12.75">
      <c r="A57" s="77"/>
      <c r="B57" s="77"/>
      <c r="C57" s="77"/>
      <c r="D57" s="77"/>
      <c r="E57" s="77"/>
      <c r="F57" s="77"/>
      <c r="G57" s="77"/>
      <c r="H57" s="77"/>
      <c r="I57" s="77"/>
      <c r="J57" s="77"/>
      <c r="K57" s="77"/>
      <c r="L57" s="77"/>
      <c r="M57" s="77"/>
      <c r="N57" s="77"/>
      <c r="O57" s="77"/>
      <c r="P57" s="77"/>
      <c r="Q57" s="77"/>
      <c r="R57" s="77"/>
      <c r="S57" s="77"/>
    </row>
    <row r="58" spans="1:19" ht="12.75">
      <c r="A58" s="77"/>
      <c r="B58" s="77"/>
      <c r="C58" s="77"/>
      <c r="D58" s="77"/>
      <c r="E58" s="77"/>
      <c r="F58" s="77"/>
      <c r="G58" s="77"/>
      <c r="H58" s="77"/>
      <c r="I58" s="77"/>
      <c r="J58" s="77"/>
      <c r="K58" s="77"/>
      <c r="L58" s="77"/>
      <c r="M58" s="77"/>
      <c r="N58" s="77"/>
      <c r="O58" s="77"/>
      <c r="P58" s="77"/>
      <c r="Q58" s="77"/>
      <c r="R58" s="77"/>
      <c r="S58" s="77"/>
    </row>
    <row r="59" spans="11:14" ht="12.75">
      <c r="K59" s="23"/>
      <c r="L59" s="23"/>
      <c r="N59" s="18"/>
    </row>
    <row r="60" spans="11:14" ht="12.75">
      <c r="K60" s="23"/>
      <c r="L60" s="23"/>
      <c r="N60" s="18"/>
    </row>
    <row r="61" spans="11:14" ht="12.75">
      <c r="K61" s="23"/>
      <c r="L61" s="23"/>
      <c r="N61" s="18"/>
    </row>
    <row r="62" spans="11:14" ht="12.75">
      <c r="K62" s="23"/>
      <c r="L62" s="23"/>
      <c r="N62" s="18"/>
    </row>
    <row r="63" spans="11:14" ht="12.75">
      <c r="K63" s="23"/>
      <c r="L63" s="23"/>
      <c r="N63" s="18"/>
    </row>
    <row r="64" spans="11:14" ht="12.75">
      <c r="K64" s="23"/>
      <c r="L64" s="23"/>
      <c r="N64" s="18"/>
    </row>
    <row r="65" spans="11:14" ht="12.75">
      <c r="K65" s="23"/>
      <c r="L65" s="23"/>
      <c r="N65" s="18"/>
    </row>
    <row r="66" spans="11:14" ht="12.75">
      <c r="K66" s="23"/>
      <c r="L66" s="23"/>
      <c r="N66" s="18"/>
    </row>
    <row r="67" spans="11:14" ht="12.75">
      <c r="K67" s="23"/>
      <c r="L67" s="23"/>
      <c r="N67" s="18"/>
    </row>
    <row r="68" spans="11:14" ht="12.75">
      <c r="K68" s="23"/>
      <c r="L68" s="23"/>
      <c r="N68" s="18"/>
    </row>
    <row r="69" spans="11:14" ht="12.75">
      <c r="K69" s="23"/>
      <c r="L69" s="23"/>
      <c r="N69" s="18"/>
    </row>
    <row r="70" spans="11:14" ht="12.75">
      <c r="K70" s="23"/>
      <c r="L70" s="23"/>
      <c r="N70" s="18"/>
    </row>
    <row r="71" spans="11:14" ht="12.75">
      <c r="K71" s="23"/>
      <c r="L71" s="23"/>
      <c r="N71" s="18"/>
    </row>
    <row r="72" ht="12.75">
      <c r="N72" s="18"/>
    </row>
    <row r="73" ht="12.75">
      <c r="N73" s="18"/>
    </row>
    <row r="74" ht="12.75">
      <c r="N74" s="18"/>
    </row>
    <row r="75" ht="12.75">
      <c r="N75" s="18"/>
    </row>
    <row r="76" ht="12.75">
      <c r="N76" s="18"/>
    </row>
  </sheetData>
  <mergeCells count="10">
    <mergeCell ref="A54:O54"/>
    <mergeCell ref="A56:S58"/>
    <mergeCell ref="A40:B40"/>
    <mergeCell ref="A44:R45"/>
    <mergeCell ref="A47:S49"/>
    <mergeCell ref="A51:S52"/>
    <mergeCell ref="A1:R1"/>
    <mergeCell ref="A32:O32"/>
    <mergeCell ref="A33:I33"/>
    <mergeCell ref="A36:S38"/>
  </mergeCells>
  <printOptions gridLines="1"/>
  <pageMargins left="0.25" right="0.25" top="1" bottom="1" header="0.5" footer="0.5"/>
  <pageSetup horizontalDpi="600" verticalDpi="600" orientation="landscape" paperSize="17"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AJ64"/>
  <sheetViews>
    <sheetView workbookViewId="0" topLeftCell="A34">
      <selection activeCell="A60" sqref="A60:S62"/>
    </sheetView>
  </sheetViews>
  <sheetFormatPr defaultColWidth="9.140625" defaultRowHeight="12.75"/>
  <cols>
    <col min="1" max="1" width="7.8515625" style="0" customWidth="1"/>
    <col min="2" max="2" width="15.28125" style="30" customWidth="1"/>
    <col min="3" max="3" width="7.7109375" style="0" customWidth="1"/>
    <col min="4" max="4" width="6.8515625" style="0" customWidth="1"/>
    <col min="5" max="5" width="7.57421875" style="0" customWidth="1"/>
    <col min="6" max="6" width="8.00390625" style="0" customWidth="1"/>
    <col min="7" max="7" width="8.140625" style="0" customWidth="1"/>
    <col min="10" max="11" width="8.28125" style="0" customWidth="1"/>
    <col min="13" max="13" width="11.00390625" style="0" customWidth="1"/>
    <col min="14" max="14" width="10.7109375" style="0" customWidth="1"/>
    <col min="15" max="15" width="11.140625" style="0" customWidth="1"/>
    <col min="16" max="16" width="10.7109375" style="0" customWidth="1"/>
    <col min="17" max="17" width="12.57421875" style="0" customWidth="1"/>
    <col min="18" max="18" width="11.140625" style="0" customWidth="1"/>
    <col min="19" max="19" width="42.00390625" style="37" customWidth="1"/>
  </cols>
  <sheetData>
    <row r="1" spans="1:36" ht="18">
      <c r="A1" s="75" t="s">
        <v>202</v>
      </c>
      <c r="B1" s="75"/>
      <c r="C1" s="75"/>
      <c r="D1" s="75"/>
      <c r="E1" s="75"/>
      <c r="F1" s="75"/>
      <c r="G1" s="75"/>
      <c r="H1" s="75"/>
      <c r="I1" s="75"/>
      <c r="J1" s="75"/>
      <c r="K1" s="75"/>
      <c r="L1" s="75"/>
      <c r="M1" s="75"/>
      <c r="N1" s="75"/>
      <c r="O1" s="75"/>
      <c r="P1" s="75"/>
      <c r="Q1" s="75"/>
      <c r="R1" s="75"/>
      <c r="S1" s="28"/>
      <c r="T1" s="1"/>
      <c r="U1" s="1"/>
      <c r="V1" s="1"/>
      <c r="W1" s="1"/>
      <c r="X1" s="1"/>
      <c r="Y1" s="1"/>
      <c r="Z1" s="1"/>
      <c r="AA1" s="1"/>
      <c r="AB1" s="1"/>
      <c r="AC1" s="1"/>
      <c r="AD1" s="1"/>
      <c r="AE1" s="1"/>
      <c r="AF1" s="1"/>
      <c r="AG1" s="1"/>
      <c r="AH1" s="1"/>
      <c r="AI1" s="1"/>
      <c r="AJ1" s="1"/>
    </row>
    <row r="2" spans="1:19" s="29" customFormat="1" ht="89.25">
      <c r="A2" s="5" t="s">
        <v>96</v>
      </c>
      <c r="B2" s="5" t="s">
        <v>97</v>
      </c>
      <c r="C2" s="5" t="s">
        <v>98</v>
      </c>
      <c r="D2" s="6" t="s">
        <v>99</v>
      </c>
      <c r="E2" s="6" t="s">
        <v>100</v>
      </c>
      <c r="F2" s="6" t="s">
        <v>101</v>
      </c>
      <c r="G2" s="6" t="s">
        <v>102</v>
      </c>
      <c r="H2" s="6" t="s">
        <v>103</v>
      </c>
      <c r="I2" s="6" t="s">
        <v>104</v>
      </c>
      <c r="J2" s="73" t="s">
        <v>105</v>
      </c>
      <c r="K2" s="74" t="s">
        <v>106</v>
      </c>
      <c r="L2" s="7" t="s">
        <v>107</v>
      </c>
      <c r="M2" s="8" t="s">
        <v>108</v>
      </c>
      <c r="N2" s="6" t="s">
        <v>109</v>
      </c>
      <c r="O2" s="9" t="s">
        <v>110</v>
      </c>
      <c r="P2" s="11" t="s">
        <v>111</v>
      </c>
      <c r="Q2" s="10" t="s">
        <v>77</v>
      </c>
      <c r="R2" s="10" t="s">
        <v>78</v>
      </c>
      <c r="S2" s="5" t="s">
        <v>203</v>
      </c>
    </row>
    <row r="3" spans="1:19" ht="38.25">
      <c r="A3" s="30" t="s">
        <v>113</v>
      </c>
      <c r="B3" s="13" t="s">
        <v>204</v>
      </c>
      <c r="C3" s="64">
        <v>1407</v>
      </c>
      <c r="D3" s="13" t="s">
        <v>135</v>
      </c>
      <c r="E3" s="31" t="s">
        <v>116</v>
      </c>
      <c r="F3" s="31" t="s">
        <v>116</v>
      </c>
      <c r="G3" s="31" t="s">
        <v>116</v>
      </c>
      <c r="H3" s="31" t="s">
        <v>116</v>
      </c>
      <c r="I3" s="31" t="s">
        <v>116</v>
      </c>
      <c r="J3" s="32">
        <v>0</v>
      </c>
      <c r="K3" s="33">
        <v>0</v>
      </c>
      <c r="L3" s="34" t="s">
        <v>205</v>
      </c>
      <c r="M3" s="35">
        <f aca="true" t="shared" si="0" ref="M3:M34">(K3)-0.25</f>
        <v>-0.25</v>
      </c>
      <c r="N3" s="59">
        <v>0</v>
      </c>
      <c r="O3" s="61">
        <v>0</v>
      </c>
      <c r="P3" s="62">
        <v>7</v>
      </c>
      <c r="Q3" s="63">
        <v>0</v>
      </c>
      <c r="R3" s="40">
        <v>0</v>
      </c>
      <c r="S3" s="41" t="s">
        <v>206</v>
      </c>
    </row>
    <row r="4" spans="1:19" ht="38.25">
      <c r="A4" s="30" t="s">
        <v>113</v>
      </c>
      <c r="B4" s="13" t="s">
        <v>204</v>
      </c>
      <c r="C4" s="64">
        <v>1407</v>
      </c>
      <c r="D4" s="13" t="s">
        <v>207</v>
      </c>
      <c r="E4" s="31" t="s">
        <v>116</v>
      </c>
      <c r="F4" s="31" t="s">
        <v>116</v>
      </c>
      <c r="G4" s="31" t="s">
        <v>116</v>
      </c>
      <c r="H4" s="31" t="s">
        <v>116</v>
      </c>
      <c r="I4" s="31" t="s">
        <v>116</v>
      </c>
      <c r="J4" s="32">
        <v>0</v>
      </c>
      <c r="K4" s="33">
        <v>0</v>
      </c>
      <c r="L4" s="34" t="s">
        <v>205</v>
      </c>
      <c r="M4" s="35">
        <f t="shared" si="0"/>
        <v>-0.25</v>
      </c>
      <c r="N4" s="59">
        <v>0</v>
      </c>
      <c r="O4" s="61">
        <v>0</v>
      </c>
      <c r="P4" s="62">
        <v>5.5</v>
      </c>
      <c r="Q4" s="63">
        <v>0</v>
      </c>
      <c r="R4" s="40">
        <v>0</v>
      </c>
      <c r="S4" s="41" t="s">
        <v>208</v>
      </c>
    </row>
    <row r="5" spans="1:19" ht="165.75">
      <c r="A5" s="30" t="s">
        <v>113</v>
      </c>
      <c r="B5" s="30" t="s">
        <v>209</v>
      </c>
      <c r="C5" s="65">
        <v>55173</v>
      </c>
      <c r="D5" s="31" t="s">
        <v>210</v>
      </c>
      <c r="E5" s="31" t="s">
        <v>116</v>
      </c>
      <c r="F5" s="31" t="s">
        <v>116</v>
      </c>
      <c r="G5" s="31" t="s">
        <v>116</v>
      </c>
      <c r="H5" s="31" t="s">
        <v>116</v>
      </c>
      <c r="I5" s="31" t="s">
        <v>116</v>
      </c>
      <c r="J5" s="32">
        <v>0.15</v>
      </c>
      <c r="K5" s="42" t="s">
        <v>211</v>
      </c>
      <c r="L5" s="34" t="s">
        <v>205</v>
      </c>
      <c r="M5" s="35">
        <f t="shared" si="0"/>
        <v>-0.1</v>
      </c>
      <c r="N5" s="59">
        <v>1733303</v>
      </c>
      <c r="O5" s="61">
        <v>0</v>
      </c>
      <c r="P5" s="62">
        <v>88</v>
      </c>
      <c r="Q5" s="63">
        <v>0</v>
      </c>
      <c r="R5" s="40">
        <v>0</v>
      </c>
      <c r="S5" s="41" t="s">
        <v>212</v>
      </c>
    </row>
    <row r="6" spans="1:19" ht="165.75">
      <c r="A6" s="30" t="s">
        <v>113</v>
      </c>
      <c r="B6" s="13" t="s">
        <v>213</v>
      </c>
      <c r="C6" s="64">
        <v>6055</v>
      </c>
      <c r="D6" s="13" t="s">
        <v>214</v>
      </c>
      <c r="E6" s="31" t="s">
        <v>145</v>
      </c>
      <c r="F6" s="31" t="s">
        <v>145</v>
      </c>
      <c r="G6" s="31" t="s">
        <v>145</v>
      </c>
      <c r="H6" s="31" t="s">
        <v>145</v>
      </c>
      <c r="I6" s="31" t="s">
        <v>145</v>
      </c>
      <c r="J6" s="32">
        <v>0.15</v>
      </c>
      <c r="K6" s="43">
        <v>0.15</v>
      </c>
      <c r="L6" s="34" t="s">
        <v>205</v>
      </c>
      <c r="M6" s="35">
        <f t="shared" si="0"/>
        <v>-0.1</v>
      </c>
      <c r="N6" s="59">
        <v>38529765</v>
      </c>
      <c r="O6" s="61">
        <v>0</v>
      </c>
      <c r="P6" s="62">
        <v>94</v>
      </c>
      <c r="Q6" s="63">
        <v>0</v>
      </c>
      <c r="R6" s="40">
        <v>0</v>
      </c>
      <c r="S6" s="41" t="s">
        <v>215</v>
      </c>
    </row>
    <row r="7" spans="1:19" ht="165.75">
      <c r="A7" s="30" t="s">
        <v>113</v>
      </c>
      <c r="B7" s="30" t="s">
        <v>119</v>
      </c>
      <c r="C7" s="65">
        <v>1396</v>
      </c>
      <c r="D7" s="31" t="s">
        <v>216</v>
      </c>
      <c r="E7" s="31" t="s">
        <v>116</v>
      </c>
      <c r="F7" s="31" t="s">
        <v>116</v>
      </c>
      <c r="G7" s="31" t="s">
        <v>116</v>
      </c>
      <c r="H7" s="31" t="s">
        <v>116</v>
      </c>
      <c r="I7" s="31" t="s">
        <v>116</v>
      </c>
      <c r="J7" s="32">
        <v>0.03</v>
      </c>
      <c r="K7" s="42" t="s">
        <v>124</v>
      </c>
      <c r="L7" s="34" t="s">
        <v>205</v>
      </c>
      <c r="M7" s="35">
        <f t="shared" si="0"/>
        <v>-0.22</v>
      </c>
      <c r="N7" s="59">
        <v>5343508</v>
      </c>
      <c r="O7" s="61">
        <v>0</v>
      </c>
      <c r="P7" s="62">
        <v>585</v>
      </c>
      <c r="Q7" s="63">
        <v>0</v>
      </c>
      <c r="R7" s="40">
        <v>0</v>
      </c>
      <c r="S7" s="41" t="s">
        <v>217</v>
      </c>
    </row>
    <row r="8" spans="1:19" ht="165.75">
      <c r="A8" s="30" t="s">
        <v>113</v>
      </c>
      <c r="B8" s="13" t="s">
        <v>126</v>
      </c>
      <c r="C8" s="64">
        <v>1402</v>
      </c>
      <c r="D8" s="13" t="s">
        <v>133</v>
      </c>
      <c r="E8" s="31" t="s">
        <v>116</v>
      </c>
      <c r="F8" s="31" t="s">
        <v>116</v>
      </c>
      <c r="G8" s="31" t="s">
        <v>116</v>
      </c>
      <c r="H8" s="31" t="s">
        <v>116</v>
      </c>
      <c r="I8" s="31" t="s">
        <v>116</v>
      </c>
      <c r="J8" s="32">
        <v>0.09</v>
      </c>
      <c r="K8" s="43">
        <v>0.11</v>
      </c>
      <c r="L8" s="34" t="s">
        <v>205</v>
      </c>
      <c r="M8" s="35">
        <f t="shared" si="0"/>
        <v>-0.14</v>
      </c>
      <c r="N8" s="59">
        <v>6788825</v>
      </c>
      <c r="O8" s="61">
        <v>0</v>
      </c>
      <c r="P8" s="62">
        <v>174</v>
      </c>
      <c r="Q8" s="63">
        <v>0</v>
      </c>
      <c r="R8" s="40">
        <v>0</v>
      </c>
      <c r="S8" s="41" t="s">
        <v>17</v>
      </c>
    </row>
    <row r="9" spans="1:19" ht="114.75">
      <c r="A9" s="30" t="s">
        <v>113</v>
      </c>
      <c r="B9" s="13" t="s">
        <v>126</v>
      </c>
      <c r="C9" s="64">
        <v>1402</v>
      </c>
      <c r="D9" s="13" t="s">
        <v>135</v>
      </c>
      <c r="E9" s="31" t="s">
        <v>116</v>
      </c>
      <c r="F9" s="31" t="s">
        <v>116</v>
      </c>
      <c r="G9" s="31" t="s">
        <v>116</v>
      </c>
      <c r="H9" s="31" t="s">
        <v>116</v>
      </c>
      <c r="I9" s="31" t="s">
        <v>116</v>
      </c>
      <c r="J9" s="32">
        <v>0.22</v>
      </c>
      <c r="K9" s="43">
        <v>0.3</v>
      </c>
      <c r="L9" s="34" t="s">
        <v>205</v>
      </c>
      <c r="M9" s="35">
        <f t="shared" si="0"/>
        <v>0.04999999999999999</v>
      </c>
      <c r="N9" s="59">
        <v>8179920</v>
      </c>
      <c r="O9" s="61">
        <v>0</v>
      </c>
      <c r="P9" s="62">
        <v>260.5</v>
      </c>
      <c r="Q9" s="63">
        <v>0</v>
      </c>
      <c r="R9" s="40">
        <v>0</v>
      </c>
      <c r="S9" s="44" t="s">
        <v>18</v>
      </c>
    </row>
    <row r="10" spans="1:19" ht="165.75">
      <c r="A10" s="30" t="s">
        <v>113</v>
      </c>
      <c r="B10" s="13" t="s">
        <v>129</v>
      </c>
      <c r="C10" s="64">
        <v>1409</v>
      </c>
      <c r="D10" s="13" t="s">
        <v>133</v>
      </c>
      <c r="E10" s="31" t="s">
        <v>116</v>
      </c>
      <c r="F10" s="31" t="s">
        <v>116</v>
      </c>
      <c r="G10" s="31" t="s">
        <v>116</v>
      </c>
      <c r="H10" s="31" t="s">
        <v>116</v>
      </c>
      <c r="I10" s="31" t="s">
        <v>116</v>
      </c>
      <c r="J10" s="32">
        <v>0.11</v>
      </c>
      <c r="K10" s="43">
        <v>0.13</v>
      </c>
      <c r="L10" s="34" t="s">
        <v>205</v>
      </c>
      <c r="M10" s="35">
        <f t="shared" si="0"/>
        <v>-0.12</v>
      </c>
      <c r="N10" s="59">
        <v>4152796</v>
      </c>
      <c r="O10" s="61">
        <v>0</v>
      </c>
      <c r="P10" s="62">
        <v>194</v>
      </c>
      <c r="Q10" s="63">
        <v>0</v>
      </c>
      <c r="R10" s="40">
        <v>0</v>
      </c>
      <c r="S10" s="41" t="s">
        <v>19</v>
      </c>
    </row>
    <row r="11" spans="1:19" ht="114.75">
      <c r="A11" s="30" t="s">
        <v>113</v>
      </c>
      <c r="B11" s="13" t="s">
        <v>129</v>
      </c>
      <c r="C11" s="64">
        <v>1409</v>
      </c>
      <c r="D11" s="45" t="s">
        <v>135</v>
      </c>
      <c r="E11" s="31" t="s">
        <v>116</v>
      </c>
      <c r="F11" s="31" t="s">
        <v>116</v>
      </c>
      <c r="G11" s="31" t="s">
        <v>116</v>
      </c>
      <c r="H11" s="31" t="s">
        <v>116</v>
      </c>
      <c r="I11" s="31" t="s">
        <v>116</v>
      </c>
      <c r="J11" s="32">
        <v>0.27</v>
      </c>
      <c r="K11" s="43">
        <v>0.25</v>
      </c>
      <c r="L11" s="46" t="s">
        <v>117</v>
      </c>
      <c r="M11" s="35">
        <f>(K11)-0.25</f>
        <v>0</v>
      </c>
      <c r="N11" s="59">
        <v>17239064</v>
      </c>
      <c r="O11" s="61">
        <f>(-(M11*N11)/2000)</f>
        <v>0</v>
      </c>
      <c r="P11" s="62">
        <v>499</v>
      </c>
      <c r="Q11" s="63">
        <v>0</v>
      </c>
      <c r="R11" s="36">
        <f>Q11*(2251/10237)</f>
        <v>0</v>
      </c>
      <c r="S11" s="44" t="s">
        <v>20</v>
      </c>
    </row>
    <row r="12" spans="1:19" ht="114.75">
      <c r="A12" s="30" t="s">
        <v>113</v>
      </c>
      <c r="B12" s="13" t="s">
        <v>131</v>
      </c>
      <c r="C12" s="64">
        <v>1403</v>
      </c>
      <c r="D12" s="13" t="s">
        <v>207</v>
      </c>
      <c r="E12" s="31" t="s">
        <v>116</v>
      </c>
      <c r="F12" s="31" t="s">
        <v>116</v>
      </c>
      <c r="G12" s="31" t="s">
        <v>116</v>
      </c>
      <c r="H12" s="31" t="s">
        <v>116</v>
      </c>
      <c r="I12" s="31" t="s">
        <v>116</v>
      </c>
      <c r="J12" s="32">
        <v>0.26</v>
      </c>
      <c r="K12" s="43">
        <v>0.29</v>
      </c>
      <c r="L12" s="34" t="s">
        <v>205</v>
      </c>
      <c r="M12" s="35">
        <f t="shared" si="0"/>
        <v>0.03999999999999998</v>
      </c>
      <c r="N12" s="59">
        <v>32266618</v>
      </c>
      <c r="O12" s="61">
        <v>0</v>
      </c>
      <c r="P12" s="62">
        <v>695</v>
      </c>
      <c r="Q12" s="63">
        <v>0</v>
      </c>
      <c r="R12" s="40">
        <v>0</v>
      </c>
      <c r="S12" s="44" t="s">
        <v>21</v>
      </c>
    </row>
    <row r="13" spans="1:19" ht="114.75">
      <c r="A13" s="30" t="s">
        <v>113</v>
      </c>
      <c r="B13" s="13" t="s">
        <v>131</v>
      </c>
      <c r="C13" s="64">
        <v>1403</v>
      </c>
      <c r="D13" s="13" t="s">
        <v>185</v>
      </c>
      <c r="E13" s="31" t="s">
        <v>116</v>
      </c>
      <c r="F13" s="31" t="s">
        <v>116</v>
      </c>
      <c r="G13" s="31" t="s">
        <v>116</v>
      </c>
      <c r="H13" s="31" t="s">
        <v>116</v>
      </c>
      <c r="I13" s="31" t="s">
        <v>116</v>
      </c>
      <c r="J13" s="32">
        <v>0.29</v>
      </c>
      <c r="K13" s="43">
        <v>0.3</v>
      </c>
      <c r="L13" s="34" t="s">
        <v>205</v>
      </c>
      <c r="M13" s="35">
        <f t="shared" si="0"/>
        <v>0.04999999999999999</v>
      </c>
      <c r="N13" s="59">
        <v>30039655</v>
      </c>
      <c r="O13" s="61">
        <v>0</v>
      </c>
      <c r="P13" s="62">
        <v>728.5</v>
      </c>
      <c r="Q13" s="63">
        <v>0</v>
      </c>
      <c r="R13" s="40">
        <v>0</v>
      </c>
      <c r="S13" s="44" t="s">
        <v>22</v>
      </c>
    </row>
    <row r="14" spans="1:19" ht="165.75">
      <c r="A14" s="30" t="s">
        <v>113</v>
      </c>
      <c r="B14" s="13" t="s">
        <v>137</v>
      </c>
      <c r="C14" s="64">
        <v>55620</v>
      </c>
      <c r="D14" s="13" t="s">
        <v>23</v>
      </c>
      <c r="E14" s="31" t="s">
        <v>116</v>
      </c>
      <c r="F14" s="31" t="s">
        <v>116</v>
      </c>
      <c r="G14" s="31" t="s">
        <v>116</v>
      </c>
      <c r="H14" s="31" t="s">
        <v>116</v>
      </c>
      <c r="I14" s="31" t="s">
        <v>116</v>
      </c>
      <c r="J14" s="32">
        <v>0.02</v>
      </c>
      <c r="K14" s="43">
        <v>0.02</v>
      </c>
      <c r="L14" s="34" t="s">
        <v>205</v>
      </c>
      <c r="M14" s="35">
        <f t="shared" si="0"/>
        <v>-0.23</v>
      </c>
      <c r="N14" s="59">
        <v>8704358</v>
      </c>
      <c r="O14" s="61">
        <v>0</v>
      </c>
      <c r="P14" s="62">
        <v>1.5</v>
      </c>
      <c r="Q14" s="63">
        <v>0</v>
      </c>
      <c r="R14" s="40">
        <v>0</v>
      </c>
      <c r="S14" s="41" t="s">
        <v>24</v>
      </c>
    </row>
    <row r="15" spans="1:19" ht="165.75">
      <c r="A15" s="30" t="s">
        <v>113</v>
      </c>
      <c r="B15" s="13" t="s">
        <v>137</v>
      </c>
      <c r="C15" s="64">
        <v>55620</v>
      </c>
      <c r="D15" s="13" t="s">
        <v>25</v>
      </c>
      <c r="E15" s="31" t="s">
        <v>116</v>
      </c>
      <c r="F15" s="31" t="s">
        <v>116</v>
      </c>
      <c r="G15" s="31" t="s">
        <v>116</v>
      </c>
      <c r="H15" s="31" t="s">
        <v>116</v>
      </c>
      <c r="I15" s="31" t="s">
        <v>116</v>
      </c>
      <c r="J15" s="32">
        <v>0.02</v>
      </c>
      <c r="K15" s="43">
        <v>0.02</v>
      </c>
      <c r="L15" s="34" t="s">
        <v>205</v>
      </c>
      <c r="M15" s="35">
        <f t="shared" si="0"/>
        <v>-0.23</v>
      </c>
      <c r="N15" s="59">
        <v>8973971</v>
      </c>
      <c r="O15" s="61">
        <v>0</v>
      </c>
      <c r="P15" s="62">
        <v>108.5</v>
      </c>
      <c r="Q15" s="63">
        <v>0</v>
      </c>
      <c r="R15" s="40">
        <v>0</v>
      </c>
      <c r="S15" s="41" t="s">
        <v>26</v>
      </c>
    </row>
    <row r="16" spans="1:19" ht="165.75">
      <c r="A16" s="30" t="s">
        <v>113</v>
      </c>
      <c r="B16" s="13" t="s">
        <v>143</v>
      </c>
      <c r="C16" s="64">
        <v>1393</v>
      </c>
      <c r="D16" s="13" t="s">
        <v>135</v>
      </c>
      <c r="E16" s="31" t="s">
        <v>116</v>
      </c>
      <c r="F16" s="31" t="s">
        <v>116</v>
      </c>
      <c r="G16" s="31" t="s">
        <v>116</v>
      </c>
      <c r="H16" s="31" t="s">
        <v>116</v>
      </c>
      <c r="I16" s="31" t="s">
        <v>116</v>
      </c>
      <c r="J16" s="32">
        <v>0.16</v>
      </c>
      <c r="K16" s="43">
        <v>0.16</v>
      </c>
      <c r="L16" s="34" t="s">
        <v>205</v>
      </c>
      <c r="M16" s="35">
        <f t="shared" si="0"/>
        <v>-0.09</v>
      </c>
      <c r="N16" s="59">
        <v>1931983</v>
      </c>
      <c r="O16" s="61">
        <v>0</v>
      </c>
      <c r="P16" s="62">
        <v>152.5</v>
      </c>
      <c r="Q16" s="63">
        <v>0</v>
      </c>
      <c r="R16" s="40">
        <v>0</v>
      </c>
      <c r="S16" s="41" t="s">
        <v>27</v>
      </c>
    </row>
    <row r="17" spans="1:19" ht="165.75">
      <c r="A17" s="30" t="s">
        <v>113</v>
      </c>
      <c r="B17" s="13" t="s">
        <v>143</v>
      </c>
      <c r="C17" s="64">
        <v>1393</v>
      </c>
      <c r="D17" s="13" t="s">
        <v>207</v>
      </c>
      <c r="E17" s="31" t="s">
        <v>116</v>
      </c>
      <c r="F17" s="31" t="s">
        <v>116</v>
      </c>
      <c r="G17" s="31" t="s">
        <v>116</v>
      </c>
      <c r="H17" s="31" t="s">
        <v>116</v>
      </c>
      <c r="I17" s="31" t="s">
        <v>116</v>
      </c>
      <c r="J17" s="32">
        <v>0.13</v>
      </c>
      <c r="K17" s="43">
        <v>0.13</v>
      </c>
      <c r="L17" s="34" t="s">
        <v>205</v>
      </c>
      <c r="M17" s="35">
        <f t="shared" si="0"/>
        <v>-0.12</v>
      </c>
      <c r="N17" s="59">
        <v>11904238</v>
      </c>
      <c r="O17" s="61">
        <v>0</v>
      </c>
      <c r="P17" s="62">
        <v>388.5</v>
      </c>
      <c r="Q17" s="63">
        <v>0</v>
      </c>
      <c r="R17" s="40">
        <v>0</v>
      </c>
      <c r="S17" s="41" t="s">
        <v>28</v>
      </c>
    </row>
    <row r="18" spans="1:19" ht="114.75">
      <c r="A18" s="30" t="s">
        <v>113</v>
      </c>
      <c r="B18" s="13" t="s">
        <v>29</v>
      </c>
      <c r="C18" s="64">
        <v>1404</v>
      </c>
      <c r="D18" s="13" t="s">
        <v>30</v>
      </c>
      <c r="E18" s="31" t="s">
        <v>116</v>
      </c>
      <c r="F18" s="31" t="s">
        <v>116</v>
      </c>
      <c r="G18" s="31" t="s">
        <v>116</v>
      </c>
      <c r="H18" s="31" t="s">
        <v>116</v>
      </c>
      <c r="I18" s="31" t="s">
        <v>116</v>
      </c>
      <c r="J18" s="32">
        <v>0.38</v>
      </c>
      <c r="K18" s="43">
        <v>0.37</v>
      </c>
      <c r="L18" s="34" t="s">
        <v>117</v>
      </c>
      <c r="M18" s="35">
        <f t="shared" si="0"/>
        <v>0.12</v>
      </c>
      <c r="N18" s="59">
        <v>267983</v>
      </c>
      <c r="O18" s="61">
        <v>0</v>
      </c>
      <c r="P18" s="62">
        <v>14</v>
      </c>
      <c r="Q18" s="63">
        <v>0</v>
      </c>
      <c r="R18" s="40">
        <v>0</v>
      </c>
      <c r="S18" s="44" t="s">
        <v>31</v>
      </c>
    </row>
    <row r="19" spans="1:19" ht="114.75">
      <c r="A19" s="30" t="s">
        <v>113</v>
      </c>
      <c r="B19" s="13" t="s">
        <v>29</v>
      </c>
      <c r="C19" s="64">
        <v>1404</v>
      </c>
      <c r="D19" s="13" t="s">
        <v>32</v>
      </c>
      <c r="E19" s="31" t="s">
        <v>116</v>
      </c>
      <c r="F19" s="31" t="s">
        <v>116</v>
      </c>
      <c r="G19" s="31" t="s">
        <v>116</v>
      </c>
      <c r="H19" s="31" t="s">
        <v>116</v>
      </c>
      <c r="I19" s="31" t="s">
        <v>116</v>
      </c>
      <c r="J19" s="32">
        <v>0.36</v>
      </c>
      <c r="K19" s="43">
        <v>0.36</v>
      </c>
      <c r="L19" s="34" t="s">
        <v>205</v>
      </c>
      <c r="M19" s="35">
        <f t="shared" si="0"/>
        <v>0.10999999999999999</v>
      </c>
      <c r="N19" s="59">
        <v>309522</v>
      </c>
      <c r="O19" s="61">
        <v>0</v>
      </c>
      <c r="P19" s="62">
        <v>16</v>
      </c>
      <c r="Q19" s="63">
        <v>0</v>
      </c>
      <c r="R19" s="40">
        <v>0</v>
      </c>
      <c r="S19" s="44" t="s">
        <v>33</v>
      </c>
    </row>
    <row r="20" spans="1:19" ht="38.25">
      <c r="A20" s="30" t="s">
        <v>113</v>
      </c>
      <c r="B20" s="13" t="s">
        <v>29</v>
      </c>
      <c r="C20" s="64">
        <v>1404</v>
      </c>
      <c r="D20" s="13" t="s">
        <v>34</v>
      </c>
      <c r="E20" s="31" t="s">
        <v>116</v>
      </c>
      <c r="F20" s="31" t="s">
        <v>116</v>
      </c>
      <c r="G20" s="31" t="s">
        <v>116</v>
      </c>
      <c r="H20" s="31" t="s">
        <v>116</v>
      </c>
      <c r="I20" s="31" t="s">
        <v>116</v>
      </c>
      <c r="J20" s="32">
        <v>0.02</v>
      </c>
      <c r="K20" s="43">
        <v>0</v>
      </c>
      <c r="L20" s="46" t="s">
        <v>117</v>
      </c>
      <c r="M20" s="35">
        <f>(K20)-0.25</f>
        <v>-0.25</v>
      </c>
      <c r="N20" s="59">
        <v>0</v>
      </c>
      <c r="O20" s="61">
        <f>(-(M20*N20)/2000)</f>
        <v>0</v>
      </c>
      <c r="P20" s="62">
        <v>143</v>
      </c>
      <c r="Q20" s="63">
        <v>0</v>
      </c>
      <c r="R20" s="36">
        <f>Q20*(2251/10237)</f>
        <v>0</v>
      </c>
      <c r="S20" s="41" t="s">
        <v>35</v>
      </c>
    </row>
    <row r="21" spans="1:19" ht="165.75">
      <c r="A21" s="30" t="s">
        <v>113</v>
      </c>
      <c r="B21" s="13" t="s">
        <v>147</v>
      </c>
      <c r="C21" s="64">
        <v>8056</v>
      </c>
      <c r="D21" s="13" t="s">
        <v>127</v>
      </c>
      <c r="E21" s="31" t="s">
        <v>116</v>
      </c>
      <c r="F21" s="31" t="s">
        <v>116</v>
      </c>
      <c r="G21" s="31" t="s">
        <v>116</v>
      </c>
      <c r="H21" s="31" t="s">
        <v>116</v>
      </c>
      <c r="I21" s="31" t="s">
        <v>116</v>
      </c>
      <c r="J21" s="32">
        <v>0.1</v>
      </c>
      <c r="K21" s="43">
        <v>0.15</v>
      </c>
      <c r="L21" s="34" t="s">
        <v>205</v>
      </c>
      <c r="M21" s="35">
        <f t="shared" si="0"/>
        <v>-0.1</v>
      </c>
      <c r="N21" s="59">
        <v>3293656</v>
      </c>
      <c r="O21" s="61">
        <v>0</v>
      </c>
      <c r="P21" s="62">
        <v>382</v>
      </c>
      <c r="Q21" s="63">
        <v>0</v>
      </c>
      <c r="R21" s="40">
        <v>0</v>
      </c>
      <c r="S21" s="41" t="s">
        <v>36</v>
      </c>
    </row>
    <row r="22" spans="1:19" ht="165.75">
      <c r="A22" s="30" t="s">
        <v>113</v>
      </c>
      <c r="B22" s="13" t="s">
        <v>149</v>
      </c>
      <c r="C22" s="64">
        <v>1394</v>
      </c>
      <c r="D22" s="13" t="s">
        <v>135</v>
      </c>
      <c r="E22" s="31" t="s">
        <v>116</v>
      </c>
      <c r="F22" s="31" t="s">
        <v>116</v>
      </c>
      <c r="G22" s="31" t="s">
        <v>116</v>
      </c>
      <c r="H22" s="31" t="s">
        <v>116</v>
      </c>
      <c r="I22" s="31" t="s">
        <v>116</v>
      </c>
      <c r="J22" s="32">
        <v>0</v>
      </c>
      <c r="K22" s="43">
        <v>0.03</v>
      </c>
      <c r="L22" s="34" t="s">
        <v>205</v>
      </c>
      <c r="M22" s="35">
        <f t="shared" si="0"/>
        <v>-0.22</v>
      </c>
      <c r="N22" s="59">
        <v>14829</v>
      </c>
      <c r="O22" s="61">
        <v>0</v>
      </c>
      <c r="P22" s="62">
        <v>102</v>
      </c>
      <c r="Q22" s="63">
        <v>0</v>
      </c>
      <c r="R22" s="40">
        <v>0</v>
      </c>
      <c r="S22" s="41" t="s">
        <v>37</v>
      </c>
    </row>
    <row r="23" spans="1:19" ht="165.75">
      <c r="A23" s="30" t="s">
        <v>113</v>
      </c>
      <c r="B23" s="13" t="s">
        <v>149</v>
      </c>
      <c r="C23" s="64">
        <v>1394</v>
      </c>
      <c r="D23" s="13" t="s">
        <v>207</v>
      </c>
      <c r="E23" s="31" t="s">
        <v>116</v>
      </c>
      <c r="F23" s="31" t="s">
        <v>116</v>
      </c>
      <c r="G23" s="31" t="s">
        <v>116</v>
      </c>
      <c r="H23" s="31" t="s">
        <v>116</v>
      </c>
      <c r="I23" s="31" t="s">
        <v>116</v>
      </c>
      <c r="J23" s="32">
        <v>0.17</v>
      </c>
      <c r="K23" s="43">
        <v>0.17</v>
      </c>
      <c r="L23" s="34" t="s">
        <v>205</v>
      </c>
      <c r="M23" s="35">
        <f t="shared" si="0"/>
        <v>-0.07999999999999999</v>
      </c>
      <c r="N23" s="59">
        <v>877866</v>
      </c>
      <c r="O23" s="61">
        <v>0</v>
      </c>
      <c r="P23" s="62">
        <v>64.5</v>
      </c>
      <c r="Q23" s="63">
        <v>0</v>
      </c>
      <c r="R23" s="40">
        <v>0</v>
      </c>
      <c r="S23" s="41" t="s">
        <v>38</v>
      </c>
    </row>
    <row r="24" spans="1:19" ht="165.75">
      <c r="A24" s="30" t="s">
        <v>113</v>
      </c>
      <c r="B24" s="13" t="s">
        <v>149</v>
      </c>
      <c r="C24" s="64">
        <v>1394</v>
      </c>
      <c r="D24" s="13" t="s">
        <v>185</v>
      </c>
      <c r="E24" s="31" t="s">
        <v>116</v>
      </c>
      <c r="F24" s="31" t="s">
        <v>116</v>
      </c>
      <c r="G24" s="31" t="s">
        <v>116</v>
      </c>
      <c r="H24" s="31" t="s">
        <v>116</v>
      </c>
      <c r="I24" s="31" t="s">
        <v>116</v>
      </c>
      <c r="J24" s="32">
        <v>0.1</v>
      </c>
      <c r="K24" s="43">
        <v>0.19</v>
      </c>
      <c r="L24" s="34" t="s">
        <v>205</v>
      </c>
      <c r="M24" s="35">
        <f t="shared" si="0"/>
        <v>-0.06</v>
      </c>
      <c r="N24" s="59">
        <v>865442</v>
      </c>
      <c r="O24" s="61">
        <v>0</v>
      </c>
      <c r="P24" s="62">
        <v>177.5</v>
      </c>
      <c r="Q24" s="63">
        <v>0</v>
      </c>
      <c r="R24" s="40">
        <v>0</v>
      </c>
      <c r="S24" s="41" t="s">
        <v>39</v>
      </c>
    </row>
    <row r="25" spans="1:19" ht="165.75">
      <c r="A25" s="30" t="s">
        <v>162</v>
      </c>
      <c r="B25" s="30" t="s">
        <v>167</v>
      </c>
      <c r="C25" s="65">
        <v>3136</v>
      </c>
      <c r="D25" s="31" t="s">
        <v>127</v>
      </c>
      <c r="E25" s="31" t="s">
        <v>145</v>
      </c>
      <c r="F25" s="31" t="s">
        <v>145</v>
      </c>
      <c r="G25" s="31" t="s">
        <v>164</v>
      </c>
      <c r="H25" s="31" t="s">
        <v>145</v>
      </c>
      <c r="I25" s="31" t="s">
        <v>117</v>
      </c>
      <c r="J25" s="32">
        <v>0.19</v>
      </c>
      <c r="K25" s="42" t="s">
        <v>40</v>
      </c>
      <c r="L25" s="34" t="s">
        <v>205</v>
      </c>
      <c r="M25" s="35">
        <f t="shared" si="0"/>
        <v>-0.01999999999999999</v>
      </c>
      <c r="N25" s="59">
        <v>66079099</v>
      </c>
      <c r="O25" s="61">
        <v>0</v>
      </c>
      <c r="P25" s="62">
        <v>727</v>
      </c>
      <c r="Q25" s="63">
        <v>0</v>
      </c>
      <c r="R25" s="40">
        <v>0</v>
      </c>
      <c r="S25" s="41" t="s">
        <v>41</v>
      </c>
    </row>
    <row r="26" spans="1:19" ht="165.75">
      <c r="A26" s="30" t="s">
        <v>162</v>
      </c>
      <c r="B26" s="30" t="s">
        <v>42</v>
      </c>
      <c r="C26" s="65">
        <v>55801</v>
      </c>
      <c r="D26" s="31" t="s">
        <v>43</v>
      </c>
      <c r="E26" s="31" t="s">
        <v>116</v>
      </c>
      <c r="F26" s="31" t="s">
        <v>116</v>
      </c>
      <c r="G26" s="31" t="s">
        <v>116</v>
      </c>
      <c r="H26" s="31" t="s">
        <v>116</v>
      </c>
      <c r="I26" s="31" t="s">
        <v>116</v>
      </c>
      <c r="J26" s="32">
        <v>0.03</v>
      </c>
      <c r="K26" s="42" t="s">
        <v>124</v>
      </c>
      <c r="L26" s="34" t="s">
        <v>205</v>
      </c>
      <c r="M26" s="35">
        <f t="shared" si="0"/>
        <v>-0.22</v>
      </c>
      <c r="N26" s="59">
        <v>5768690</v>
      </c>
      <c r="O26" s="61">
        <v>0</v>
      </c>
      <c r="P26" s="62">
        <v>51.8</v>
      </c>
      <c r="Q26" s="63">
        <v>0</v>
      </c>
      <c r="R26" s="40">
        <v>0</v>
      </c>
      <c r="S26" s="41" t="s">
        <v>44</v>
      </c>
    </row>
    <row r="27" spans="1:19" ht="165.75">
      <c r="A27" s="30" t="s">
        <v>162</v>
      </c>
      <c r="B27" s="30" t="s">
        <v>42</v>
      </c>
      <c r="C27" s="65">
        <v>55801</v>
      </c>
      <c r="D27" s="31" t="s">
        <v>45</v>
      </c>
      <c r="E27" s="31" t="s">
        <v>116</v>
      </c>
      <c r="F27" s="31" t="s">
        <v>116</v>
      </c>
      <c r="G27" s="31" t="s">
        <v>116</v>
      </c>
      <c r="H27" s="31" t="s">
        <v>116</v>
      </c>
      <c r="I27" s="31" t="s">
        <v>116</v>
      </c>
      <c r="J27" s="32">
        <v>0.04</v>
      </c>
      <c r="K27" s="42" t="s">
        <v>175</v>
      </c>
      <c r="L27" s="34" t="s">
        <v>205</v>
      </c>
      <c r="M27" s="35">
        <f t="shared" si="0"/>
        <v>-0.21</v>
      </c>
      <c r="N27" s="59">
        <v>6340135</v>
      </c>
      <c r="O27" s="61">
        <v>0</v>
      </c>
      <c r="P27" s="62">
        <v>64.3</v>
      </c>
      <c r="Q27" s="63">
        <v>0</v>
      </c>
      <c r="R27" s="40">
        <v>0</v>
      </c>
      <c r="S27" s="41" t="s">
        <v>46</v>
      </c>
    </row>
    <row r="28" spans="1:19" ht="165.75">
      <c r="A28" s="30" t="s">
        <v>162</v>
      </c>
      <c r="B28" s="30" t="s">
        <v>42</v>
      </c>
      <c r="C28" s="65">
        <v>55801</v>
      </c>
      <c r="D28" s="31" t="s">
        <v>47</v>
      </c>
      <c r="E28" s="31" t="s">
        <v>116</v>
      </c>
      <c r="F28" s="31" t="s">
        <v>116</v>
      </c>
      <c r="G28" s="31" t="s">
        <v>116</v>
      </c>
      <c r="H28" s="31" t="s">
        <v>116</v>
      </c>
      <c r="I28" s="31" t="s">
        <v>116</v>
      </c>
      <c r="J28" s="32">
        <v>0.03</v>
      </c>
      <c r="K28" s="42" t="s">
        <v>175</v>
      </c>
      <c r="L28" s="34" t="s">
        <v>205</v>
      </c>
      <c r="M28" s="35">
        <f t="shared" si="0"/>
        <v>-0.21</v>
      </c>
      <c r="N28" s="59">
        <v>6213779</v>
      </c>
      <c r="O28" s="61">
        <v>0</v>
      </c>
      <c r="P28" s="62">
        <v>67.1</v>
      </c>
      <c r="Q28" s="63">
        <v>0</v>
      </c>
      <c r="R28" s="40">
        <v>0</v>
      </c>
      <c r="S28" s="41" t="s">
        <v>48</v>
      </c>
    </row>
    <row r="29" spans="1:19" ht="165.75">
      <c r="A29" s="30" t="s">
        <v>162</v>
      </c>
      <c r="B29" s="30" t="s">
        <v>49</v>
      </c>
      <c r="C29" s="65">
        <v>54144</v>
      </c>
      <c r="D29" s="31" t="s">
        <v>50</v>
      </c>
      <c r="E29" s="31" t="s">
        <v>116</v>
      </c>
      <c r="F29" s="31" t="s">
        <v>116</v>
      </c>
      <c r="G29" s="31" t="s">
        <v>116</v>
      </c>
      <c r="H29" s="31" t="s">
        <v>116</v>
      </c>
      <c r="I29" s="31" t="s">
        <v>116</v>
      </c>
      <c r="J29" s="32">
        <v>0.14</v>
      </c>
      <c r="K29" s="42" t="s">
        <v>211</v>
      </c>
      <c r="L29" s="34" t="s">
        <v>205</v>
      </c>
      <c r="M29" s="35">
        <f t="shared" si="0"/>
        <v>-0.1</v>
      </c>
      <c r="N29" s="59">
        <v>3557966</v>
      </c>
      <c r="O29" s="61">
        <v>0</v>
      </c>
      <c r="P29" s="62">
        <v>176</v>
      </c>
      <c r="Q29" s="63">
        <v>0</v>
      </c>
      <c r="R29" s="40">
        <v>0</v>
      </c>
      <c r="S29" s="41" t="s">
        <v>51</v>
      </c>
    </row>
    <row r="30" spans="1:19" ht="165.75">
      <c r="A30" s="30" t="s">
        <v>177</v>
      </c>
      <c r="B30" s="30" t="s">
        <v>178</v>
      </c>
      <c r="C30" s="65">
        <v>3992</v>
      </c>
      <c r="D30" s="31" t="s">
        <v>185</v>
      </c>
      <c r="E30" s="31" t="s">
        <v>116</v>
      </c>
      <c r="F30" s="31" t="s">
        <v>116</v>
      </c>
      <c r="G30" s="31" t="s">
        <v>116</v>
      </c>
      <c r="H30" s="31" t="s">
        <v>116</v>
      </c>
      <c r="I30" s="31" t="s">
        <v>116</v>
      </c>
      <c r="J30" s="32">
        <v>0.14</v>
      </c>
      <c r="K30" s="42" t="s">
        <v>182</v>
      </c>
      <c r="L30" s="34" t="s">
        <v>205</v>
      </c>
      <c r="M30" s="35">
        <f t="shared" si="0"/>
        <v>-0.10999999999999999</v>
      </c>
      <c r="N30" s="59">
        <v>17487</v>
      </c>
      <c r="O30" s="61">
        <v>0</v>
      </c>
      <c r="P30" s="62">
        <v>1</v>
      </c>
      <c r="Q30" s="63">
        <v>0</v>
      </c>
      <c r="R30" s="40">
        <v>0</v>
      </c>
      <c r="S30" s="41" t="s">
        <v>52</v>
      </c>
    </row>
    <row r="31" spans="1:19" ht="165.75">
      <c r="A31" s="30" t="s">
        <v>177</v>
      </c>
      <c r="B31" s="30" t="s">
        <v>181</v>
      </c>
      <c r="C31" s="65">
        <v>8023</v>
      </c>
      <c r="D31" s="31" t="s">
        <v>133</v>
      </c>
      <c r="E31" s="31" t="s">
        <v>145</v>
      </c>
      <c r="F31" s="31" t="s">
        <v>145</v>
      </c>
      <c r="G31" s="31" t="s">
        <v>145</v>
      </c>
      <c r="H31" s="31" t="s">
        <v>145</v>
      </c>
      <c r="I31" s="31" t="s">
        <v>145</v>
      </c>
      <c r="J31" s="32">
        <v>0.12</v>
      </c>
      <c r="K31" s="42" t="s">
        <v>155</v>
      </c>
      <c r="L31" s="34" t="s">
        <v>205</v>
      </c>
      <c r="M31" s="35">
        <f t="shared" si="0"/>
        <v>-0.13</v>
      </c>
      <c r="N31" s="59">
        <v>40729171</v>
      </c>
      <c r="O31" s="61">
        <v>0</v>
      </c>
      <c r="P31" s="62">
        <v>2647</v>
      </c>
      <c r="Q31" s="63">
        <v>0</v>
      </c>
      <c r="R31" s="40">
        <v>0</v>
      </c>
      <c r="S31" s="41" t="s">
        <v>53</v>
      </c>
    </row>
    <row r="32" spans="1:19" ht="165.75">
      <c r="A32" s="30" t="s">
        <v>177</v>
      </c>
      <c r="B32" s="30" t="s">
        <v>184</v>
      </c>
      <c r="C32" s="65">
        <v>4050</v>
      </c>
      <c r="D32" s="31" t="s">
        <v>207</v>
      </c>
      <c r="E32" s="31" t="s">
        <v>186</v>
      </c>
      <c r="F32" s="31" t="s">
        <v>165</v>
      </c>
      <c r="G32" s="31" t="s">
        <v>145</v>
      </c>
      <c r="H32" s="31" t="s">
        <v>117</v>
      </c>
      <c r="I32" s="31" t="s">
        <v>145</v>
      </c>
      <c r="J32" s="32">
        <v>0.18</v>
      </c>
      <c r="K32" s="42" t="s">
        <v>54</v>
      </c>
      <c r="L32" s="34" t="s">
        <v>205</v>
      </c>
      <c r="M32" s="35">
        <f t="shared" si="0"/>
        <v>-0.07</v>
      </c>
      <c r="N32" s="59">
        <v>21136132</v>
      </c>
      <c r="O32" s="61">
        <v>0</v>
      </c>
      <c r="P32" s="62">
        <v>740</v>
      </c>
      <c r="Q32" s="63">
        <v>0</v>
      </c>
      <c r="R32" s="40">
        <v>0</v>
      </c>
      <c r="S32" s="41" t="s">
        <v>55</v>
      </c>
    </row>
    <row r="33" spans="1:19" ht="165.75">
      <c r="A33" s="30" t="s">
        <v>177</v>
      </c>
      <c r="B33" s="30" t="s">
        <v>191</v>
      </c>
      <c r="C33" s="65">
        <v>4041</v>
      </c>
      <c r="D33" s="31" t="s">
        <v>56</v>
      </c>
      <c r="E33" s="31" t="s">
        <v>190</v>
      </c>
      <c r="F33" s="31" t="s">
        <v>165</v>
      </c>
      <c r="G33" s="31" t="s">
        <v>165</v>
      </c>
      <c r="H33" s="31" t="s">
        <v>117</v>
      </c>
      <c r="I33" s="31" t="s">
        <v>117</v>
      </c>
      <c r="J33" s="32" t="s">
        <v>141</v>
      </c>
      <c r="K33" s="42" t="s">
        <v>141</v>
      </c>
      <c r="L33" s="34" t="s">
        <v>205</v>
      </c>
      <c r="M33" s="35">
        <f t="shared" si="0"/>
        <v>-0.12</v>
      </c>
      <c r="N33" s="59">
        <v>17172682</v>
      </c>
      <c r="O33" s="61">
        <v>0</v>
      </c>
      <c r="P33" s="62">
        <v>1030</v>
      </c>
      <c r="Q33" s="63">
        <v>0</v>
      </c>
      <c r="R33" s="40">
        <v>0</v>
      </c>
      <c r="S33" s="41" t="s">
        <v>57</v>
      </c>
    </row>
    <row r="34" spans="1:19" ht="165.75">
      <c r="A34" s="30" t="s">
        <v>177</v>
      </c>
      <c r="B34" s="30" t="s">
        <v>191</v>
      </c>
      <c r="C34" s="65">
        <v>4041</v>
      </c>
      <c r="D34" s="31" t="s">
        <v>58</v>
      </c>
      <c r="E34" s="31" t="s">
        <v>190</v>
      </c>
      <c r="F34" s="31" t="s">
        <v>165</v>
      </c>
      <c r="G34" s="31" t="s">
        <v>165</v>
      </c>
      <c r="H34" s="31" t="s">
        <v>117</v>
      </c>
      <c r="I34" s="31" t="s">
        <v>117</v>
      </c>
      <c r="J34" s="32" t="s">
        <v>141</v>
      </c>
      <c r="K34" s="42" t="s">
        <v>141</v>
      </c>
      <c r="L34" s="34" t="s">
        <v>205</v>
      </c>
      <c r="M34" s="35">
        <f t="shared" si="0"/>
        <v>-0.12</v>
      </c>
      <c r="N34" s="59">
        <v>16529235</v>
      </c>
      <c r="O34" s="61">
        <v>0</v>
      </c>
      <c r="P34" s="62">
        <v>992</v>
      </c>
      <c r="Q34" s="63">
        <v>0</v>
      </c>
      <c r="R34" s="40">
        <v>0</v>
      </c>
      <c r="S34" s="41" t="s">
        <v>59</v>
      </c>
    </row>
    <row r="37" spans="1:18" ht="12.75">
      <c r="A37" s="47" t="s">
        <v>194</v>
      </c>
      <c r="B37" s="48"/>
      <c r="C37" s="48"/>
      <c r="D37" s="48"/>
      <c r="E37" s="48"/>
      <c r="F37" s="48"/>
      <c r="G37" s="48"/>
      <c r="H37" s="31"/>
      <c r="I37" s="31"/>
      <c r="J37" s="49"/>
      <c r="K37" s="31"/>
      <c r="L37" s="31"/>
      <c r="M37" s="35"/>
      <c r="N37" s="31"/>
      <c r="O37" s="39"/>
      <c r="P37" s="50"/>
      <c r="Q37" s="36"/>
      <c r="R37" s="36"/>
    </row>
    <row r="38" spans="1:18" ht="12.75">
      <c r="A38" s="80" t="s">
        <v>195</v>
      </c>
      <c r="B38" s="80"/>
      <c r="C38" s="80"/>
      <c r="D38" s="80"/>
      <c r="E38" s="80"/>
      <c r="F38" s="80"/>
      <c r="G38" s="80"/>
      <c r="H38" s="81"/>
      <c r="I38" s="81"/>
      <c r="J38" s="81"/>
      <c r="K38" s="81"/>
      <c r="L38" s="81"/>
      <c r="M38" s="81"/>
      <c r="N38" s="81"/>
      <c r="O38" s="81"/>
      <c r="P38" s="50"/>
      <c r="Q38" s="36"/>
      <c r="R38" s="36"/>
    </row>
    <row r="39" spans="1:18" ht="12.75">
      <c r="A39" s="80" t="s">
        <v>196</v>
      </c>
      <c r="B39" s="80"/>
      <c r="C39" s="80"/>
      <c r="D39" s="80"/>
      <c r="E39" s="80"/>
      <c r="F39" s="80"/>
      <c r="G39" s="80"/>
      <c r="H39" s="81"/>
      <c r="I39" s="81"/>
      <c r="J39" s="49"/>
      <c r="K39" s="31"/>
      <c r="L39" s="31"/>
      <c r="M39" s="35"/>
      <c r="N39" s="31"/>
      <c r="O39" s="39"/>
      <c r="P39" s="50"/>
      <c r="Q39" s="36"/>
      <c r="R39" s="36"/>
    </row>
    <row r="40" spans="1:18" ht="12.75">
      <c r="A40" s="37"/>
      <c r="B40" s="48"/>
      <c r="C40" s="37"/>
      <c r="D40" s="37"/>
      <c r="E40" s="37"/>
      <c r="F40" s="37"/>
      <c r="G40" s="37"/>
      <c r="H40" s="51"/>
      <c r="I40" s="51"/>
      <c r="J40" s="49"/>
      <c r="K40" s="31"/>
      <c r="L40" s="31"/>
      <c r="M40" s="35"/>
      <c r="N40" s="31"/>
      <c r="O40" s="39"/>
      <c r="P40" s="50"/>
      <c r="Q40" s="36"/>
      <c r="R40" s="36"/>
    </row>
    <row r="41" spans="1:18" ht="12.75">
      <c r="A41" s="47" t="s">
        <v>197</v>
      </c>
      <c r="B41" s="48"/>
      <c r="C41" s="37"/>
      <c r="D41" s="37"/>
      <c r="E41" s="37"/>
      <c r="F41" s="37"/>
      <c r="G41" s="37"/>
      <c r="H41" s="51"/>
      <c r="I41" s="51"/>
      <c r="J41" s="49"/>
      <c r="K41" s="31"/>
      <c r="L41" s="31"/>
      <c r="M41" s="35"/>
      <c r="N41" s="31"/>
      <c r="O41" s="39"/>
      <c r="P41" s="50"/>
      <c r="Q41" s="36"/>
      <c r="R41" s="36"/>
    </row>
    <row r="42" spans="1:19" ht="12.75">
      <c r="A42" s="76" t="s">
        <v>198</v>
      </c>
      <c r="B42" s="80"/>
      <c r="C42" s="80"/>
      <c r="D42" s="80"/>
      <c r="E42" s="80"/>
      <c r="F42" s="80"/>
      <c r="G42" s="80"/>
      <c r="H42" s="80"/>
      <c r="I42" s="80"/>
      <c r="J42" s="80"/>
      <c r="K42" s="80"/>
      <c r="L42" s="80"/>
      <c r="M42" s="80"/>
      <c r="N42" s="80"/>
      <c r="O42" s="80"/>
      <c r="P42" s="80"/>
      <c r="Q42" s="80"/>
      <c r="R42" s="80"/>
      <c r="S42" s="80"/>
    </row>
    <row r="43" spans="1:19" ht="12.75">
      <c r="A43" s="80"/>
      <c r="B43" s="80"/>
      <c r="C43" s="80"/>
      <c r="D43" s="80"/>
      <c r="E43" s="80"/>
      <c r="F43" s="80"/>
      <c r="G43" s="80"/>
      <c r="H43" s="80"/>
      <c r="I43" s="80"/>
      <c r="J43" s="80"/>
      <c r="K43" s="80"/>
      <c r="L43" s="80"/>
      <c r="M43" s="80"/>
      <c r="N43" s="80"/>
      <c r="O43" s="80"/>
      <c r="P43" s="80"/>
      <c r="Q43" s="80"/>
      <c r="R43" s="80"/>
      <c r="S43" s="80"/>
    </row>
    <row r="44" spans="1:18" ht="12.75">
      <c r="A44" s="52"/>
      <c r="C44" s="52"/>
      <c r="D44" s="52"/>
      <c r="E44" s="52"/>
      <c r="F44" s="52"/>
      <c r="G44" s="52"/>
      <c r="H44" s="52"/>
      <c r="I44" s="52"/>
      <c r="J44" s="52"/>
      <c r="K44" s="52"/>
      <c r="L44" s="52"/>
      <c r="M44" s="52"/>
      <c r="N44" s="52"/>
      <c r="O44" s="52"/>
      <c r="P44" s="52"/>
      <c r="Q44" s="52"/>
      <c r="R44" s="52"/>
    </row>
    <row r="45" spans="1:18" ht="12.75">
      <c r="A45" s="82" t="s">
        <v>60</v>
      </c>
      <c r="B45" s="83"/>
      <c r="C45" s="30"/>
      <c r="D45" s="31"/>
      <c r="E45" s="31"/>
      <c r="F45" s="31"/>
      <c r="G45" s="31"/>
      <c r="H45" s="31"/>
      <c r="I45" s="31"/>
      <c r="J45" s="49"/>
      <c r="K45" s="31"/>
      <c r="L45" s="31"/>
      <c r="M45" s="35"/>
      <c r="N45" s="31"/>
      <c r="O45" s="39"/>
      <c r="P45" s="50"/>
      <c r="Q45" s="36"/>
      <c r="R45" s="36"/>
    </row>
    <row r="46" spans="1:18" ht="12.75">
      <c r="A46" s="53"/>
      <c r="B46" s="52"/>
      <c r="C46" s="30"/>
      <c r="D46" s="31"/>
      <c r="E46" s="31"/>
      <c r="F46" s="31"/>
      <c r="G46" s="31"/>
      <c r="H46" s="31"/>
      <c r="I46" s="31"/>
      <c r="J46" s="49"/>
      <c r="K46" s="31"/>
      <c r="L46" s="31"/>
      <c r="M46" s="35"/>
      <c r="N46" s="31"/>
      <c r="O46" s="39"/>
      <c r="P46" s="50"/>
      <c r="Q46" s="36"/>
      <c r="R46" s="36"/>
    </row>
    <row r="47" spans="1:18" ht="12.75">
      <c r="A47" s="27" t="s">
        <v>200</v>
      </c>
      <c r="B47" s="27"/>
      <c r="C47" s="3"/>
      <c r="D47" s="14"/>
      <c r="E47" s="14"/>
      <c r="F47" s="14"/>
      <c r="G47" s="14"/>
      <c r="H47" s="14"/>
      <c r="I47" s="14"/>
      <c r="J47" s="24"/>
      <c r="K47" s="14"/>
      <c r="L47" s="14"/>
      <c r="M47" s="17"/>
      <c r="N47" s="14"/>
      <c r="O47" s="19"/>
      <c r="P47" s="50"/>
      <c r="Q47" s="36"/>
      <c r="R47" s="36"/>
    </row>
    <row r="48" spans="1:18" ht="12.75">
      <c r="A48" s="53"/>
      <c r="B48" s="52"/>
      <c r="C48" s="30"/>
      <c r="D48" s="31"/>
      <c r="E48" s="31"/>
      <c r="F48" s="31"/>
      <c r="G48" s="31"/>
      <c r="H48" s="31"/>
      <c r="I48" s="31"/>
      <c r="J48" s="49"/>
      <c r="K48" s="31"/>
      <c r="L48" s="31"/>
      <c r="M48" s="35"/>
      <c r="N48" s="31"/>
      <c r="O48" s="39"/>
      <c r="P48" s="50"/>
      <c r="Q48" s="36"/>
      <c r="R48" s="36"/>
    </row>
    <row r="49" spans="1:18" ht="12.75">
      <c r="A49" s="76" t="s">
        <v>201</v>
      </c>
      <c r="B49" s="81"/>
      <c r="C49" s="81"/>
      <c r="D49" s="81"/>
      <c r="E49" s="81"/>
      <c r="F49" s="81"/>
      <c r="G49" s="81"/>
      <c r="H49" s="81"/>
      <c r="I49" s="81"/>
      <c r="J49" s="81"/>
      <c r="K49" s="81"/>
      <c r="L49" s="81"/>
      <c r="M49" s="81"/>
      <c r="N49" s="81"/>
      <c r="O49" s="81"/>
      <c r="P49" s="81"/>
      <c r="Q49" s="81"/>
      <c r="R49" s="81"/>
    </row>
    <row r="50" spans="1:18" ht="12.75">
      <c r="A50" s="81"/>
      <c r="B50" s="81"/>
      <c r="C50" s="81"/>
      <c r="D50" s="81"/>
      <c r="E50" s="81"/>
      <c r="F50" s="81"/>
      <c r="G50" s="81"/>
      <c r="H50" s="81"/>
      <c r="I50" s="81"/>
      <c r="J50" s="81"/>
      <c r="K50" s="81"/>
      <c r="L50" s="81"/>
      <c r="M50" s="81"/>
      <c r="N50" s="81"/>
      <c r="O50" s="81"/>
      <c r="P50" s="81"/>
      <c r="Q50" s="81"/>
      <c r="R50" s="81"/>
    </row>
    <row r="51" spans="1:18" ht="12.75">
      <c r="A51" s="53"/>
      <c r="B51" s="52"/>
      <c r="C51" s="30"/>
      <c r="D51" s="31"/>
      <c r="E51" s="31"/>
      <c r="F51" s="31"/>
      <c r="G51" s="31"/>
      <c r="H51" s="31"/>
      <c r="I51" s="31"/>
      <c r="J51" s="49"/>
      <c r="K51" s="31"/>
      <c r="L51" s="31"/>
      <c r="M51" s="35"/>
      <c r="N51" s="31"/>
      <c r="O51" s="39"/>
      <c r="P51" s="50"/>
      <c r="Q51" s="36"/>
      <c r="R51" s="36"/>
    </row>
    <row r="52" spans="1:19" ht="12.75">
      <c r="A52" s="78" t="s">
        <v>71</v>
      </c>
      <c r="B52" s="76"/>
      <c r="C52" s="76"/>
      <c r="D52" s="76"/>
      <c r="E52" s="77"/>
      <c r="F52" s="77"/>
      <c r="G52" s="77"/>
      <c r="H52" s="77"/>
      <c r="I52" s="77"/>
      <c r="J52" s="77"/>
      <c r="K52" s="77"/>
      <c r="L52" s="77"/>
      <c r="M52" s="77"/>
      <c r="N52" s="77"/>
      <c r="O52" s="77"/>
      <c r="P52" s="77"/>
      <c r="Q52" s="77"/>
      <c r="R52" s="77"/>
      <c r="S52" s="77"/>
    </row>
    <row r="53" spans="1:19" ht="12.75">
      <c r="A53" s="77"/>
      <c r="B53" s="77"/>
      <c r="C53" s="77"/>
      <c r="D53" s="77"/>
      <c r="E53" s="77"/>
      <c r="F53" s="77"/>
      <c r="G53" s="77"/>
      <c r="H53" s="77"/>
      <c r="I53" s="77"/>
      <c r="J53" s="77"/>
      <c r="K53" s="77"/>
      <c r="L53" s="77"/>
      <c r="M53" s="77"/>
      <c r="N53" s="77"/>
      <c r="O53" s="77"/>
      <c r="P53" s="77"/>
      <c r="Q53" s="77"/>
      <c r="R53" s="77"/>
      <c r="S53" s="77"/>
    </row>
    <row r="54" spans="1:19" ht="12.75">
      <c r="A54" s="77"/>
      <c r="B54" s="77"/>
      <c r="C54" s="77"/>
      <c r="D54" s="77"/>
      <c r="E54" s="77"/>
      <c r="F54" s="77"/>
      <c r="G54" s="77"/>
      <c r="H54" s="77"/>
      <c r="I54" s="77"/>
      <c r="J54" s="77"/>
      <c r="K54" s="77"/>
      <c r="L54" s="77"/>
      <c r="M54" s="77"/>
      <c r="N54" s="77"/>
      <c r="O54" s="77"/>
      <c r="P54" s="77"/>
      <c r="Q54" s="77"/>
      <c r="R54" s="77"/>
      <c r="S54" s="77"/>
    </row>
    <row r="55" spans="1:18" ht="12.75">
      <c r="A55" s="51"/>
      <c r="B55" s="51"/>
      <c r="C55" s="51"/>
      <c r="D55" s="51"/>
      <c r="E55" s="51"/>
      <c r="F55" s="51"/>
      <c r="G55" s="51"/>
      <c r="H55" s="51"/>
      <c r="I55" s="51"/>
      <c r="J55" s="51"/>
      <c r="K55" s="51"/>
      <c r="L55" s="51"/>
      <c r="M55" s="51"/>
      <c r="N55" s="51"/>
      <c r="O55" s="51"/>
      <c r="P55" s="51"/>
      <c r="Q55" s="51"/>
      <c r="R55" s="51"/>
    </row>
    <row r="56" spans="1:19" s="55" customFormat="1" ht="12.75">
      <c r="A56" s="54" t="s">
        <v>73</v>
      </c>
      <c r="B56" s="52"/>
      <c r="C56" s="52"/>
      <c r="D56" s="52"/>
      <c r="S56" s="37"/>
    </row>
    <row r="57" s="55" customFormat="1" ht="12.75">
      <c r="S57" s="37"/>
    </row>
    <row r="58" spans="1:18" ht="12.75">
      <c r="A58" s="78" t="s">
        <v>61</v>
      </c>
      <c r="B58" s="80"/>
      <c r="C58" s="81"/>
      <c r="D58" s="81"/>
      <c r="E58" s="81"/>
      <c r="F58" s="81"/>
      <c r="G58" s="81"/>
      <c r="H58" s="81"/>
      <c r="I58" s="81"/>
      <c r="J58" s="81"/>
      <c r="K58" s="81"/>
      <c r="L58" s="81"/>
      <c r="M58" s="81"/>
      <c r="N58" s="81"/>
      <c r="O58" s="81"/>
      <c r="P58" s="50"/>
      <c r="Q58" s="36"/>
      <c r="R58" s="36"/>
    </row>
    <row r="59" spans="1:18" ht="12.75">
      <c r="A59" s="52"/>
      <c r="B59" s="52"/>
      <c r="C59" s="30"/>
      <c r="D59" s="31"/>
      <c r="E59" s="31"/>
      <c r="F59" s="31"/>
      <c r="G59" s="31"/>
      <c r="H59" s="31"/>
      <c r="I59" s="31"/>
      <c r="J59" s="49"/>
      <c r="K59" s="31"/>
      <c r="L59" s="31"/>
      <c r="M59" s="35"/>
      <c r="N59" s="31"/>
      <c r="O59" s="39"/>
      <c r="P59" s="50"/>
      <c r="Q59" s="36"/>
      <c r="R59" s="36"/>
    </row>
    <row r="60" spans="1:19" ht="12.75">
      <c r="A60" s="78" t="s">
        <v>173</v>
      </c>
      <c r="B60" s="76"/>
      <c r="C60" s="76"/>
      <c r="D60" s="76"/>
      <c r="E60" s="76"/>
      <c r="F60" s="76"/>
      <c r="G60" s="77"/>
      <c r="H60" s="77"/>
      <c r="I60" s="77"/>
      <c r="J60" s="77"/>
      <c r="K60" s="77"/>
      <c r="L60" s="77"/>
      <c r="M60" s="77"/>
      <c r="N60" s="77"/>
      <c r="O60" s="77"/>
      <c r="P60" s="77"/>
      <c r="Q60" s="77"/>
      <c r="R60" s="77"/>
      <c r="S60" s="77"/>
    </row>
    <row r="61" spans="1:19" ht="12.75">
      <c r="A61" s="77"/>
      <c r="B61" s="77"/>
      <c r="C61" s="77"/>
      <c r="D61" s="77"/>
      <c r="E61" s="77"/>
      <c r="F61" s="77"/>
      <c r="G61" s="77"/>
      <c r="H61" s="77"/>
      <c r="I61" s="77"/>
      <c r="J61" s="77"/>
      <c r="K61" s="77"/>
      <c r="L61" s="77"/>
      <c r="M61" s="77"/>
      <c r="N61" s="77"/>
      <c r="O61" s="77"/>
      <c r="P61" s="77"/>
      <c r="Q61" s="77"/>
      <c r="R61" s="77"/>
      <c r="S61" s="77"/>
    </row>
    <row r="62" spans="1:19" ht="12.75">
      <c r="A62" s="77"/>
      <c r="B62" s="77"/>
      <c r="C62" s="77"/>
      <c r="D62" s="77"/>
      <c r="E62" s="77"/>
      <c r="F62" s="77"/>
      <c r="G62" s="77"/>
      <c r="H62" s="77"/>
      <c r="I62" s="77"/>
      <c r="J62" s="77"/>
      <c r="K62" s="77"/>
      <c r="L62" s="77"/>
      <c r="M62" s="77"/>
      <c r="N62" s="77"/>
      <c r="O62" s="77"/>
      <c r="P62" s="77"/>
      <c r="Q62" s="77"/>
      <c r="R62" s="77"/>
      <c r="S62" s="77"/>
    </row>
    <row r="63" spans="1:18" ht="12.75">
      <c r="A63" s="30"/>
      <c r="C63" s="30"/>
      <c r="D63" s="31"/>
      <c r="E63" s="31"/>
      <c r="F63" s="31"/>
      <c r="G63" s="31"/>
      <c r="H63" s="31"/>
      <c r="I63" s="31"/>
      <c r="J63" s="49"/>
      <c r="K63" s="46"/>
      <c r="L63" s="46"/>
      <c r="M63" s="35"/>
      <c r="N63" s="36"/>
      <c r="O63" s="39"/>
      <c r="P63" s="50"/>
      <c r="Q63" s="36"/>
      <c r="R63" s="36"/>
    </row>
    <row r="64" spans="1:18" ht="12.75">
      <c r="A64" s="30"/>
      <c r="C64" s="30"/>
      <c r="D64" s="31"/>
      <c r="E64" s="31"/>
      <c r="F64" s="31"/>
      <c r="G64" s="31"/>
      <c r="H64" s="31"/>
      <c r="I64" s="31"/>
      <c r="J64" s="49"/>
      <c r="K64" s="46"/>
      <c r="L64" s="46"/>
      <c r="M64" s="35"/>
      <c r="N64" s="36"/>
      <c r="O64" s="39"/>
      <c r="P64" s="50"/>
      <c r="Q64" s="36"/>
      <c r="R64" s="36"/>
    </row>
  </sheetData>
  <mergeCells count="9">
    <mergeCell ref="A60:S62"/>
    <mergeCell ref="A45:B45"/>
    <mergeCell ref="A49:R50"/>
    <mergeCell ref="A52:S54"/>
    <mergeCell ref="A58:O58"/>
    <mergeCell ref="A1:R1"/>
    <mergeCell ref="A38:O38"/>
    <mergeCell ref="A39:I39"/>
    <mergeCell ref="A42:S43"/>
  </mergeCells>
  <printOptions gridLines="1"/>
  <pageMargins left="0.25" right="0.25" top="1" bottom="1" header="0.5" footer="0.5"/>
  <pageSetup horizontalDpi="600" verticalDpi="600" orientation="landscape" paperSize="17"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S59"/>
  <sheetViews>
    <sheetView workbookViewId="0" topLeftCell="A28">
      <selection activeCell="R30" sqref="R30"/>
    </sheetView>
  </sheetViews>
  <sheetFormatPr defaultColWidth="9.140625" defaultRowHeight="12.75"/>
  <cols>
    <col min="1" max="1" width="6.00390625" style="0" customWidth="1"/>
    <col min="2" max="2" width="11.7109375" style="0" customWidth="1"/>
    <col min="3" max="3" width="6.8515625" style="0" customWidth="1"/>
    <col min="4" max="4" width="6.57421875" style="0" customWidth="1"/>
    <col min="13" max="14" width="10.7109375" style="0" customWidth="1"/>
    <col min="15" max="15" width="11.57421875" style="0" customWidth="1"/>
    <col min="16" max="16" width="10.421875" style="0" customWidth="1"/>
    <col min="17" max="17" width="13.140625" style="0" customWidth="1"/>
    <col min="18" max="18" width="11.00390625" style="0" customWidth="1"/>
    <col min="19" max="19" width="43.00390625" style="0" customWidth="1"/>
  </cols>
  <sheetData>
    <row r="1" spans="1:19" ht="18">
      <c r="A1" s="75" t="s">
        <v>62</v>
      </c>
      <c r="B1" s="75"/>
      <c r="C1" s="75"/>
      <c r="D1" s="75"/>
      <c r="E1" s="75"/>
      <c r="F1" s="75"/>
      <c r="G1" s="75"/>
      <c r="H1" s="75"/>
      <c r="I1" s="75"/>
      <c r="J1" s="75"/>
      <c r="K1" s="75"/>
      <c r="L1" s="75"/>
      <c r="M1" s="75"/>
      <c r="N1" s="75"/>
      <c r="O1" s="75"/>
      <c r="P1" s="75"/>
      <c r="Q1" s="75"/>
      <c r="R1" s="75"/>
      <c r="S1" s="75"/>
    </row>
    <row r="2" spans="1:19" ht="100.5" customHeight="1">
      <c r="A2" s="5" t="s">
        <v>96</v>
      </c>
      <c r="B2" s="5" t="s">
        <v>97</v>
      </c>
      <c r="C2" s="5" t="s">
        <v>98</v>
      </c>
      <c r="D2" s="6" t="s">
        <v>99</v>
      </c>
      <c r="E2" s="6" t="s">
        <v>100</v>
      </c>
      <c r="F2" s="6" t="s">
        <v>101</v>
      </c>
      <c r="G2" s="6" t="s">
        <v>102</v>
      </c>
      <c r="H2" s="6" t="s">
        <v>103</v>
      </c>
      <c r="I2" s="6" t="s">
        <v>104</v>
      </c>
      <c r="J2" s="73" t="s">
        <v>105</v>
      </c>
      <c r="K2" s="74" t="s">
        <v>63</v>
      </c>
      <c r="L2" s="7" t="s">
        <v>64</v>
      </c>
      <c r="M2" s="8" t="s">
        <v>65</v>
      </c>
      <c r="N2" s="10" t="s">
        <v>66</v>
      </c>
      <c r="O2" s="8" t="s">
        <v>67</v>
      </c>
      <c r="P2" s="11" t="s">
        <v>68</v>
      </c>
      <c r="Q2" s="10" t="s">
        <v>76</v>
      </c>
      <c r="R2" s="10" t="s">
        <v>69</v>
      </c>
      <c r="S2" s="5" t="s">
        <v>112</v>
      </c>
    </row>
    <row r="3" spans="1:19" ht="191.25">
      <c r="A3" s="30" t="s">
        <v>113</v>
      </c>
      <c r="B3" s="13" t="s">
        <v>213</v>
      </c>
      <c r="C3" s="64">
        <v>6055</v>
      </c>
      <c r="D3" s="13" t="s">
        <v>214</v>
      </c>
      <c r="E3" s="31" t="s">
        <v>145</v>
      </c>
      <c r="F3" s="31" t="s">
        <v>145</v>
      </c>
      <c r="G3" s="31" t="s">
        <v>145</v>
      </c>
      <c r="H3" s="31" t="s">
        <v>145</v>
      </c>
      <c r="I3" s="31" t="s">
        <v>145</v>
      </c>
      <c r="J3" s="32">
        <v>0.15</v>
      </c>
      <c r="K3" s="56">
        <v>0.14</v>
      </c>
      <c r="L3" s="31" t="s">
        <v>117</v>
      </c>
      <c r="M3" s="35">
        <f aca="true" t="shared" si="0" ref="M3:M29">(K3)-0.25</f>
        <v>-0.10999999999999999</v>
      </c>
      <c r="N3" s="59">
        <v>43383829</v>
      </c>
      <c r="O3" s="61">
        <f aca="true" t="shared" si="1" ref="O3:O23">(-(N3*M3)/2000)</f>
        <v>2386.1105949999996</v>
      </c>
      <c r="P3" s="62">
        <v>94</v>
      </c>
      <c r="Q3" s="63">
        <v>2386</v>
      </c>
      <c r="R3" s="40">
        <f aca="true" t="shared" si="2" ref="R3:R17">Q3*(2251/10237)</f>
        <v>524.6542932499756</v>
      </c>
      <c r="S3" s="57" t="s">
        <v>70</v>
      </c>
    </row>
    <row r="4" spans="1:19" ht="191.25">
      <c r="A4" s="30" t="s">
        <v>113</v>
      </c>
      <c r="B4" s="13" t="s">
        <v>114</v>
      </c>
      <c r="C4" s="64">
        <v>55165</v>
      </c>
      <c r="D4" s="13" t="s">
        <v>115</v>
      </c>
      <c r="E4" s="31" t="s">
        <v>116</v>
      </c>
      <c r="F4" s="31" t="s">
        <v>116</v>
      </c>
      <c r="G4" s="31" t="s">
        <v>116</v>
      </c>
      <c r="H4" s="31" t="s">
        <v>116</v>
      </c>
      <c r="I4" s="31" t="s">
        <v>116</v>
      </c>
      <c r="J4" s="32">
        <v>0.12</v>
      </c>
      <c r="K4" s="56">
        <v>0.07</v>
      </c>
      <c r="L4" s="31" t="s">
        <v>117</v>
      </c>
      <c r="M4" s="35">
        <f t="shared" si="0"/>
        <v>-0.18</v>
      </c>
      <c r="N4" s="59">
        <v>1176348</v>
      </c>
      <c r="O4" s="61">
        <f t="shared" si="1"/>
        <v>105.87132</v>
      </c>
      <c r="P4" s="62">
        <v>0</v>
      </c>
      <c r="Q4" s="63">
        <v>106</v>
      </c>
      <c r="R4" s="40">
        <f t="shared" si="2"/>
        <v>23.308195760476703</v>
      </c>
      <c r="S4" s="57" t="s">
        <v>250</v>
      </c>
    </row>
    <row r="5" spans="1:19" ht="191.25">
      <c r="A5" s="30" t="s">
        <v>113</v>
      </c>
      <c r="B5" s="30" t="s">
        <v>251</v>
      </c>
      <c r="C5" s="65">
        <v>51</v>
      </c>
      <c r="D5" s="31" t="s">
        <v>127</v>
      </c>
      <c r="E5" s="31" t="s">
        <v>145</v>
      </c>
      <c r="F5" s="31" t="s">
        <v>145</v>
      </c>
      <c r="G5" s="31" t="s">
        <v>145</v>
      </c>
      <c r="H5" s="31" t="s">
        <v>145</v>
      </c>
      <c r="I5" s="31" t="s">
        <v>145</v>
      </c>
      <c r="J5" s="32">
        <v>0.42</v>
      </c>
      <c r="K5" s="58" t="s">
        <v>186</v>
      </c>
      <c r="L5" s="31" t="s">
        <v>117</v>
      </c>
      <c r="M5" s="35">
        <f t="shared" si="0"/>
        <v>-0.04999999999999999</v>
      </c>
      <c r="N5" s="59">
        <v>51872153</v>
      </c>
      <c r="O5" s="61">
        <f t="shared" si="1"/>
        <v>1296.8038249999997</v>
      </c>
      <c r="P5" s="66">
        <v>1297</v>
      </c>
      <c r="Q5" s="59">
        <v>1297</v>
      </c>
      <c r="R5" s="40">
        <f t="shared" si="2"/>
        <v>285.1955651069649</v>
      </c>
      <c r="S5" s="57" t="s">
        <v>80</v>
      </c>
    </row>
    <row r="6" spans="1:19" ht="191.25">
      <c r="A6" s="30" t="s">
        <v>113</v>
      </c>
      <c r="B6" s="30" t="s">
        <v>119</v>
      </c>
      <c r="C6" s="65">
        <v>1396</v>
      </c>
      <c r="D6" s="31" t="s">
        <v>123</v>
      </c>
      <c r="E6" s="31" t="s">
        <v>116</v>
      </c>
      <c r="F6" s="31" t="s">
        <v>116</v>
      </c>
      <c r="G6" s="31" t="s">
        <v>116</v>
      </c>
      <c r="H6" s="31" t="s">
        <v>116</v>
      </c>
      <c r="I6" s="31" t="s">
        <v>116</v>
      </c>
      <c r="J6" s="32">
        <v>0.18</v>
      </c>
      <c r="K6" s="58" t="s">
        <v>124</v>
      </c>
      <c r="L6" s="31" t="s">
        <v>117</v>
      </c>
      <c r="M6" s="35">
        <f t="shared" si="0"/>
        <v>-0.22</v>
      </c>
      <c r="N6" s="59">
        <v>6119172</v>
      </c>
      <c r="O6" s="61">
        <f t="shared" si="1"/>
        <v>673.10892</v>
      </c>
      <c r="P6" s="66">
        <v>773</v>
      </c>
      <c r="Q6" s="59">
        <v>673</v>
      </c>
      <c r="R6" s="40">
        <f t="shared" si="2"/>
        <v>147.98505421510208</v>
      </c>
      <c r="S6" s="57" t="s">
        <v>81</v>
      </c>
    </row>
    <row r="7" spans="1:19" ht="191.25">
      <c r="A7" s="30" t="s">
        <v>113</v>
      </c>
      <c r="B7" s="13" t="s">
        <v>129</v>
      </c>
      <c r="C7" s="64">
        <v>1409</v>
      </c>
      <c r="D7" s="13" t="s">
        <v>135</v>
      </c>
      <c r="E7" s="31" t="s">
        <v>116</v>
      </c>
      <c r="F7" s="31" t="s">
        <v>116</v>
      </c>
      <c r="G7" s="31" t="s">
        <v>116</v>
      </c>
      <c r="H7" s="31" t="s">
        <v>116</v>
      </c>
      <c r="I7" s="31" t="s">
        <v>116</v>
      </c>
      <c r="J7" s="32">
        <v>0.27</v>
      </c>
      <c r="K7" s="56">
        <v>0.2</v>
      </c>
      <c r="L7" s="31" t="s">
        <v>117</v>
      </c>
      <c r="M7" s="35">
        <f t="shared" si="0"/>
        <v>-0.04999999999999999</v>
      </c>
      <c r="N7" s="59">
        <v>19424320</v>
      </c>
      <c r="O7" s="61">
        <f t="shared" si="1"/>
        <v>485.6079999999999</v>
      </c>
      <c r="P7" s="62">
        <v>499</v>
      </c>
      <c r="Q7" s="63">
        <v>486</v>
      </c>
      <c r="R7" s="40">
        <f t="shared" si="2"/>
        <v>106.86587867539319</v>
      </c>
      <c r="S7" s="57" t="s">
        <v>82</v>
      </c>
    </row>
    <row r="8" spans="1:19" ht="191.25">
      <c r="A8" s="30" t="s">
        <v>113</v>
      </c>
      <c r="B8" s="13" t="s">
        <v>131</v>
      </c>
      <c r="C8" s="64">
        <v>1403</v>
      </c>
      <c r="D8" s="13" t="s">
        <v>127</v>
      </c>
      <c r="E8" s="31" t="s">
        <v>116</v>
      </c>
      <c r="F8" s="31" t="s">
        <v>116</v>
      </c>
      <c r="G8" s="31" t="s">
        <v>116</v>
      </c>
      <c r="H8" s="31" t="s">
        <v>116</v>
      </c>
      <c r="I8" s="31" t="s">
        <v>116</v>
      </c>
      <c r="J8" s="32">
        <v>0.14</v>
      </c>
      <c r="K8" s="56">
        <v>0.09</v>
      </c>
      <c r="L8" s="31" t="s">
        <v>117</v>
      </c>
      <c r="M8" s="35">
        <f t="shared" si="0"/>
        <v>-0.16</v>
      </c>
      <c r="N8" s="59">
        <v>1231016</v>
      </c>
      <c r="O8" s="61">
        <f t="shared" si="1"/>
        <v>98.48128</v>
      </c>
      <c r="P8" s="62">
        <v>55.5</v>
      </c>
      <c r="Q8" s="63">
        <v>98</v>
      </c>
      <c r="R8" s="40">
        <f t="shared" si="2"/>
        <v>21.54908664647846</v>
      </c>
      <c r="S8" s="57" t="s">
        <v>83</v>
      </c>
    </row>
    <row r="9" spans="1:19" ht="191.25">
      <c r="A9" s="30" t="s">
        <v>113</v>
      </c>
      <c r="B9" s="13" t="s">
        <v>131</v>
      </c>
      <c r="C9" s="64">
        <v>1403</v>
      </c>
      <c r="D9" s="13" t="s">
        <v>133</v>
      </c>
      <c r="E9" s="31" t="s">
        <v>116</v>
      </c>
      <c r="F9" s="31" t="s">
        <v>116</v>
      </c>
      <c r="G9" s="31" t="s">
        <v>116</v>
      </c>
      <c r="H9" s="31" t="s">
        <v>116</v>
      </c>
      <c r="I9" s="31" t="s">
        <v>116</v>
      </c>
      <c r="J9" s="32">
        <v>0.11</v>
      </c>
      <c r="K9" s="56">
        <v>0.01</v>
      </c>
      <c r="L9" s="31" t="s">
        <v>117</v>
      </c>
      <c r="M9" s="35">
        <f t="shared" si="0"/>
        <v>-0.24</v>
      </c>
      <c r="N9" s="59">
        <v>23</v>
      </c>
      <c r="O9" s="61">
        <f t="shared" si="1"/>
        <v>0.00276</v>
      </c>
      <c r="P9" s="62">
        <v>90.5</v>
      </c>
      <c r="Q9" s="63">
        <v>0</v>
      </c>
      <c r="R9" s="40">
        <f t="shared" si="2"/>
        <v>0</v>
      </c>
      <c r="S9" s="57" t="s">
        <v>84</v>
      </c>
    </row>
    <row r="10" spans="1:19" ht="191.25">
      <c r="A10" s="30" t="s">
        <v>113</v>
      </c>
      <c r="B10" s="13" t="s">
        <v>131</v>
      </c>
      <c r="C10" s="64">
        <v>1403</v>
      </c>
      <c r="D10" s="13" t="s">
        <v>135</v>
      </c>
      <c r="E10" s="31" t="s">
        <v>116</v>
      </c>
      <c r="F10" s="31" t="s">
        <v>116</v>
      </c>
      <c r="G10" s="31" t="s">
        <v>116</v>
      </c>
      <c r="H10" s="31" t="s">
        <v>116</v>
      </c>
      <c r="I10" s="31" t="s">
        <v>116</v>
      </c>
      <c r="J10" s="32">
        <v>0.12</v>
      </c>
      <c r="K10" s="56">
        <v>0.11</v>
      </c>
      <c r="L10" s="31" t="s">
        <v>117</v>
      </c>
      <c r="M10" s="35">
        <f t="shared" si="0"/>
        <v>-0.14</v>
      </c>
      <c r="N10" s="59">
        <v>1051199</v>
      </c>
      <c r="O10" s="61">
        <f t="shared" si="1"/>
        <v>73.58393000000001</v>
      </c>
      <c r="P10" s="62">
        <v>61</v>
      </c>
      <c r="Q10" s="63">
        <v>74</v>
      </c>
      <c r="R10" s="40">
        <f t="shared" si="2"/>
        <v>16.271759304483737</v>
      </c>
      <c r="S10" s="57" t="s">
        <v>85</v>
      </c>
    </row>
    <row r="11" spans="1:19" ht="191.25">
      <c r="A11" s="30" t="s">
        <v>113</v>
      </c>
      <c r="B11" s="13" t="s">
        <v>86</v>
      </c>
      <c r="C11" s="64">
        <v>55467</v>
      </c>
      <c r="D11" s="13" t="s">
        <v>87</v>
      </c>
      <c r="E11" s="31" t="s">
        <v>116</v>
      </c>
      <c r="F11" s="31" t="s">
        <v>116</v>
      </c>
      <c r="G11" s="31" t="s">
        <v>116</v>
      </c>
      <c r="H11" s="31" t="s">
        <v>116</v>
      </c>
      <c r="I11" s="31" t="s">
        <v>116</v>
      </c>
      <c r="J11" s="32">
        <v>0.04</v>
      </c>
      <c r="K11" s="56">
        <v>0.03</v>
      </c>
      <c r="L11" s="31" t="s">
        <v>117</v>
      </c>
      <c r="M11" s="35">
        <f t="shared" si="0"/>
        <v>-0.22</v>
      </c>
      <c r="N11" s="59">
        <v>3814673</v>
      </c>
      <c r="O11" s="61">
        <f t="shared" si="1"/>
        <v>419.61403</v>
      </c>
      <c r="P11" s="62">
        <v>0</v>
      </c>
      <c r="Q11" s="63">
        <v>420</v>
      </c>
      <c r="R11" s="40">
        <f t="shared" si="2"/>
        <v>92.35322848490769</v>
      </c>
      <c r="S11" s="57" t="s">
        <v>88</v>
      </c>
    </row>
    <row r="12" spans="1:19" ht="191.25">
      <c r="A12" s="30" t="s">
        <v>113</v>
      </c>
      <c r="B12" s="13" t="s">
        <v>86</v>
      </c>
      <c r="C12" s="64">
        <v>55467</v>
      </c>
      <c r="D12" s="13" t="s">
        <v>89</v>
      </c>
      <c r="E12" s="31" t="s">
        <v>116</v>
      </c>
      <c r="F12" s="31" t="s">
        <v>116</v>
      </c>
      <c r="G12" s="31" t="s">
        <v>116</v>
      </c>
      <c r="H12" s="31" t="s">
        <v>116</v>
      </c>
      <c r="I12" s="31" t="s">
        <v>116</v>
      </c>
      <c r="J12" s="32">
        <v>0.04</v>
      </c>
      <c r="K12" s="56">
        <v>0.03</v>
      </c>
      <c r="L12" s="31" t="s">
        <v>117</v>
      </c>
      <c r="M12" s="35">
        <f t="shared" si="0"/>
        <v>-0.22</v>
      </c>
      <c r="N12" s="59">
        <v>3386619</v>
      </c>
      <c r="O12" s="61">
        <f t="shared" si="1"/>
        <v>372.52809</v>
      </c>
      <c r="P12" s="62">
        <v>0</v>
      </c>
      <c r="Q12" s="63">
        <v>373</v>
      </c>
      <c r="R12" s="40">
        <f t="shared" si="2"/>
        <v>82.01846244016802</v>
      </c>
      <c r="S12" s="57" t="s">
        <v>90</v>
      </c>
    </row>
    <row r="13" spans="1:19" ht="191.25">
      <c r="A13" s="30" t="s">
        <v>113</v>
      </c>
      <c r="B13" s="13" t="s">
        <v>137</v>
      </c>
      <c r="C13" s="64">
        <v>55620</v>
      </c>
      <c r="D13" s="13" t="s">
        <v>138</v>
      </c>
      <c r="E13" s="31" t="s">
        <v>116</v>
      </c>
      <c r="F13" s="31" t="s">
        <v>116</v>
      </c>
      <c r="G13" s="31" t="s">
        <v>116</v>
      </c>
      <c r="H13" s="31" t="s">
        <v>116</v>
      </c>
      <c r="I13" s="31" t="s">
        <v>116</v>
      </c>
      <c r="J13" s="32">
        <v>0.04</v>
      </c>
      <c r="K13" s="56">
        <v>0.03</v>
      </c>
      <c r="L13" s="31" t="s">
        <v>117</v>
      </c>
      <c r="M13" s="35">
        <f t="shared" si="0"/>
        <v>-0.22</v>
      </c>
      <c r="N13" s="59">
        <v>175474</v>
      </c>
      <c r="O13" s="61">
        <f t="shared" si="1"/>
        <v>19.302139999999998</v>
      </c>
      <c r="P13" s="62">
        <v>123.5</v>
      </c>
      <c r="Q13" s="63">
        <v>19</v>
      </c>
      <c r="R13" s="40">
        <f t="shared" si="2"/>
        <v>4.177884145745824</v>
      </c>
      <c r="S13" s="57" t="s">
        <v>91</v>
      </c>
    </row>
    <row r="14" spans="1:19" ht="191.25">
      <c r="A14" s="30" t="s">
        <v>113</v>
      </c>
      <c r="B14" s="30" t="s">
        <v>140</v>
      </c>
      <c r="C14" s="65">
        <v>6190</v>
      </c>
      <c r="D14" s="31" t="s">
        <v>127</v>
      </c>
      <c r="E14" s="31" t="s">
        <v>116</v>
      </c>
      <c r="F14" s="31" t="s">
        <v>116</v>
      </c>
      <c r="G14" s="31" t="s">
        <v>116</v>
      </c>
      <c r="H14" s="31" t="s">
        <v>116</v>
      </c>
      <c r="I14" s="31" t="s">
        <v>116</v>
      </c>
      <c r="J14" s="32">
        <v>0.17</v>
      </c>
      <c r="K14" s="58" t="s">
        <v>211</v>
      </c>
      <c r="L14" s="31" t="s">
        <v>117</v>
      </c>
      <c r="M14" s="35">
        <f t="shared" si="0"/>
        <v>-0.1</v>
      </c>
      <c r="N14" s="59">
        <v>6759384</v>
      </c>
      <c r="O14" s="61">
        <f t="shared" si="1"/>
        <v>337.9692</v>
      </c>
      <c r="P14" s="66">
        <v>338</v>
      </c>
      <c r="Q14" s="59">
        <v>338</v>
      </c>
      <c r="R14" s="40">
        <f t="shared" si="2"/>
        <v>74.32236006642572</v>
      </c>
      <c r="S14" s="57" t="s">
        <v>92</v>
      </c>
    </row>
    <row r="15" spans="1:19" ht="191.25">
      <c r="A15" s="30" t="s">
        <v>113</v>
      </c>
      <c r="B15" s="13" t="s">
        <v>143</v>
      </c>
      <c r="C15" s="64">
        <v>1393</v>
      </c>
      <c r="D15" s="13" t="s">
        <v>135</v>
      </c>
      <c r="E15" s="31" t="s">
        <v>116</v>
      </c>
      <c r="F15" s="31" t="s">
        <v>116</v>
      </c>
      <c r="G15" s="31" t="s">
        <v>116</v>
      </c>
      <c r="H15" s="31" t="s">
        <v>116</v>
      </c>
      <c r="I15" s="31" t="s">
        <v>116</v>
      </c>
      <c r="J15" s="32">
        <v>0.16</v>
      </c>
      <c r="K15" s="56">
        <v>0.14</v>
      </c>
      <c r="L15" s="31" t="s">
        <v>117</v>
      </c>
      <c r="M15" s="35">
        <f t="shared" si="0"/>
        <v>-0.10999999999999999</v>
      </c>
      <c r="N15" s="59">
        <v>2893532</v>
      </c>
      <c r="O15" s="61">
        <f t="shared" si="1"/>
        <v>159.14425999999997</v>
      </c>
      <c r="P15" s="62">
        <v>152.5</v>
      </c>
      <c r="Q15" s="63">
        <v>159</v>
      </c>
      <c r="R15" s="40">
        <f t="shared" si="2"/>
        <v>34.96229364071505</v>
      </c>
      <c r="S15" s="57" t="s">
        <v>93</v>
      </c>
    </row>
    <row r="16" spans="1:19" ht="191.25">
      <c r="A16" s="30" t="s">
        <v>113</v>
      </c>
      <c r="B16" s="13" t="s">
        <v>143</v>
      </c>
      <c r="C16" s="64">
        <v>1393</v>
      </c>
      <c r="D16" s="13" t="s">
        <v>207</v>
      </c>
      <c r="E16" s="31" t="s">
        <v>116</v>
      </c>
      <c r="F16" s="31" t="s">
        <v>116</v>
      </c>
      <c r="G16" s="31" t="s">
        <v>116</v>
      </c>
      <c r="H16" s="31" t="s">
        <v>116</v>
      </c>
      <c r="I16" s="31" t="s">
        <v>116</v>
      </c>
      <c r="J16" s="32">
        <v>0.13</v>
      </c>
      <c r="K16" s="56">
        <v>0.12</v>
      </c>
      <c r="L16" s="31" t="s">
        <v>117</v>
      </c>
      <c r="M16" s="35">
        <f t="shared" si="0"/>
        <v>-0.13</v>
      </c>
      <c r="N16" s="59">
        <v>13958028</v>
      </c>
      <c r="O16" s="61">
        <f t="shared" si="1"/>
        <v>907.27182</v>
      </c>
      <c r="P16" s="62">
        <v>388.5</v>
      </c>
      <c r="Q16" s="63">
        <v>907</v>
      </c>
      <c r="R16" s="40">
        <f t="shared" si="2"/>
        <v>199.43899579955067</v>
      </c>
      <c r="S16" s="57" t="s">
        <v>94</v>
      </c>
    </row>
    <row r="17" spans="1:19" ht="191.25">
      <c r="A17" s="30" t="s">
        <v>113</v>
      </c>
      <c r="B17" s="13" t="s">
        <v>143</v>
      </c>
      <c r="C17" s="64">
        <v>1393</v>
      </c>
      <c r="D17" s="13" t="s">
        <v>144</v>
      </c>
      <c r="E17" s="31" t="s">
        <v>145</v>
      </c>
      <c r="F17" s="31" t="s">
        <v>145</v>
      </c>
      <c r="G17" s="31" t="s">
        <v>145</v>
      </c>
      <c r="H17" s="31" t="s">
        <v>145</v>
      </c>
      <c r="I17" s="31" t="s">
        <v>145</v>
      </c>
      <c r="J17" s="32">
        <v>0.24</v>
      </c>
      <c r="K17" s="56">
        <v>0.22</v>
      </c>
      <c r="L17" s="31" t="s">
        <v>117</v>
      </c>
      <c r="M17" s="35">
        <f t="shared" si="0"/>
        <v>-0.03</v>
      </c>
      <c r="N17" s="59">
        <v>40197730</v>
      </c>
      <c r="O17" s="61">
        <f t="shared" si="1"/>
        <v>602.9659499999999</v>
      </c>
      <c r="P17" s="62">
        <v>201.5</v>
      </c>
      <c r="Q17" s="63">
        <v>603</v>
      </c>
      <c r="R17" s="40">
        <f t="shared" si="2"/>
        <v>132.59284946761747</v>
      </c>
      <c r="S17" s="57" t="s">
        <v>168</v>
      </c>
    </row>
    <row r="18" spans="1:19" ht="191.25">
      <c r="A18" s="30" t="s">
        <v>152</v>
      </c>
      <c r="B18" s="30" t="s">
        <v>169</v>
      </c>
      <c r="C18" s="65">
        <v>1571</v>
      </c>
      <c r="D18" s="31" t="s">
        <v>207</v>
      </c>
      <c r="E18" s="31" t="s">
        <v>116</v>
      </c>
      <c r="F18" s="31" t="s">
        <v>116</v>
      </c>
      <c r="G18" s="31" t="s">
        <v>116</v>
      </c>
      <c r="H18" s="31" t="s">
        <v>116</v>
      </c>
      <c r="I18" s="31" t="s">
        <v>116</v>
      </c>
      <c r="J18" s="32">
        <v>0.13</v>
      </c>
      <c r="K18" s="58" t="s">
        <v>157</v>
      </c>
      <c r="L18" s="31" t="s">
        <v>117</v>
      </c>
      <c r="M18" s="35">
        <f t="shared" si="0"/>
        <v>-0.14</v>
      </c>
      <c r="N18" s="59">
        <v>3657400</v>
      </c>
      <c r="O18" s="61">
        <f t="shared" si="1"/>
        <v>256.01800000000003</v>
      </c>
      <c r="P18" s="66">
        <v>219</v>
      </c>
      <c r="Q18" s="63">
        <v>256</v>
      </c>
      <c r="R18" s="40">
        <f>Q18*(4670/6418)</f>
        <v>186.27609847304456</v>
      </c>
      <c r="S18" s="57" t="s">
        <v>170</v>
      </c>
    </row>
    <row r="19" spans="1:19" ht="191.25">
      <c r="A19" s="30" t="s">
        <v>152</v>
      </c>
      <c r="B19" s="30" t="s">
        <v>153</v>
      </c>
      <c r="C19" s="65">
        <v>1572</v>
      </c>
      <c r="D19" s="31" t="s">
        <v>156</v>
      </c>
      <c r="E19" s="31" t="s">
        <v>116</v>
      </c>
      <c r="F19" s="31" t="s">
        <v>116</v>
      </c>
      <c r="G19" s="31" t="s">
        <v>116</v>
      </c>
      <c r="H19" s="31" t="s">
        <v>116</v>
      </c>
      <c r="I19" s="31" t="s">
        <v>116</v>
      </c>
      <c r="J19" s="32">
        <v>0.18</v>
      </c>
      <c r="K19" s="58" t="s">
        <v>187</v>
      </c>
      <c r="L19" s="31" t="s">
        <v>117</v>
      </c>
      <c r="M19" s="35">
        <f t="shared" si="0"/>
        <v>-0.09</v>
      </c>
      <c r="N19" s="59">
        <v>157379</v>
      </c>
      <c r="O19" s="61">
        <f t="shared" si="1"/>
        <v>7.0820549999999995</v>
      </c>
      <c r="P19" s="66">
        <v>6</v>
      </c>
      <c r="Q19" s="63">
        <v>7</v>
      </c>
      <c r="R19" s="40">
        <f>Q19*(4670/6418)</f>
        <v>5.093487067622312</v>
      </c>
      <c r="S19" s="57" t="s">
        <v>1</v>
      </c>
    </row>
    <row r="20" spans="1:19" ht="191.25">
      <c r="A20" s="30" t="s">
        <v>152</v>
      </c>
      <c r="B20" s="30" t="s">
        <v>159</v>
      </c>
      <c r="C20" s="65">
        <v>1573</v>
      </c>
      <c r="D20" s="31" t="s">
        <v>127</v>
      </c>
      <c r="E20" s="31" t="s">
        <v>145</v>
      </c>
      <c r="F20" s="31" t="s">
        <v>145</v>
      </c>
      <c r="G20" s="31" t="s">
        <v>145</v>
      </c>
      <c r="H20" s="31" t="s">
        <v>145</v>
      </c>
      <c r="I20" s="31" t="s">
        <v>145</v>
      </c>
      <c r="J20" s="32">
        <v>0.44</v>
      </c>
      <c r="K20" s="58" t="s">
        <v>2</v>
      </c>
      <c r="L20" s="31" t="s">
        <v>117</v>
      </c>
      <c r="M20" s="35">
        <f t="shared" si="0"/>
        <v>-0.19</v>
      </c>
      <c r="N20" s="59">
        <v>36783942</v>
      </c>
      <c r="O20" s="61">
        <f t="shared" si="1"/>
        <v>3494.47449</v>
      </c>
      <c r="P20" s="66">
        <v>3494</v>
      </c>
      <c r="Q20" s="59">
        <v>3494</v>
      </c>
      <c r="R20" s="40">
        <f>Q20*(4670/6418)</f>
        <v>2542.377687753194</v>
      </c>
      <c r="S20" s="57" t="s">
        <v>3</v>
      </c>
    </row>
    <row r="21" spans="1:19" ht="191.25">
      <c r="A21" s="30" t="s">
        <v>152</v>
      </c>
      <c r="B21" s="30" t="s">
        <v>159</v>
      </c>
      <c r="C21" s="65">
        <v>1573</v>
      </c>
      <c r="D21" s="31" t="s">
        <v>133</v>
      </c>
      <c r="E21" s="31" t="s">
        <v>145</v>
      </c>
      <c r="F21" s="31" t="s">
        <v>145</v>
      </c>
      <c r="G21" s="31" t="s">
        <v>145</v>
      </c>
      <c r="H21" s="31" t="s">
        <v>145</v>
      </c>
      <c r="I21" s="31" t="s">
        <v>145</v>
      </c>
      <c r="J21" s="32">
        <v>0.41</v>
      </c>
      <c r="K21" s="58" t="s">
        <v>141</v>
      </c>
      <c r="L21" s="31" t="s">
        <v>117</v>
      </c>
      <c r="M21" s="35">
        <f t="shared" si="0"/>
        <v>-0.12</v>
      </c>
      <c r="N21" s="59">
        <v>27390643</v>
      </c>
      <c r="O21" s="61">
        <f t="shared" si="1"/>
        <v>1643.4385799999998</v>
      </c>
      <c r="P21" s="66">
        <v>1643</v>
      </c>
      <c r="Q21" s="59">
        <v>1643</v>
      </c>
      <c r="R21" s="40">
        <f>Q21*(4670/6418)</f>
        <v>1195.5141788719227</v>
      </c>
      <c r="S21" s="57" t="s">
        <v>4</v>
      </c>
    </row>
    <row r="22" spans="1:19" ht="165.75">
      <c r="A22" s="30" t="s">
        <v>162</v>
      </c>
      <c r="B22" s="30" t="s">
        <v>167</v>
      </c>
      <c r="C22" s="65">
        <v>3136</v>
      </c>
      <c r="D22" s="31" t="s">
        <v>133</v>
      </c>
      <c r="E22" s="31" t="s">
        <v>145</v>
      </c>
      <c r="F22" s="31" t="s">
        <v>145</v>
      </c>
      <c r="G22" s="31" t="s">
        <v>164</v>
      </c>
      <c r="H22" s="31" t="s">
        <v>145</v>
      </c>
      <c r="I22" s="31" t="s">
        <v>117</v>
      </c>
      <c r="J22" s="32">
        <v>0.24</v>
      </c>
      <c r="K22" s="56">
        <v>0.22</v>
      </c>
      <c r="L22" s="49" t="s">
        <v>117</v>
      </c>
      <c r="M22" s="35">
        <f t="shared" si="0"/>
        <v>-0.03</v>
      </c>
      <c r="N22" s="59">
        <v>67241861</v>
      </c>
      <c r="O22" s="61">
        <f t="shared" si="1"/>
        <v>1008.6279149999999</v>
      </c>
      <c r="P22" s="66">
        <v>874</v>
      </c>
      <c r="Q22" s="63">
        <v>1009</v>
      </c>
      <c r="R22" s="40">
        <v>1009</v>
      </c>
      <c r="S22" s="57" t="s">
        <v>5</v>
      </c>
    </row>
    <row r="23" spans="1:19" ht="178.5">
      <c r="A23" s="30" t="s">
        <v>162</v>
      </c>
      <c r="B23" s="30" t="s">
        <v>42</v>
      </c>
      <c r="C23" s="65">
        <v>55801</v>
      </c>
      <c r="D23" s="31" t="s">
        <v>45</v>
      </c>
      <c r="E23" s="31" t="s">
        <v>116</v>
      </c>
      <c r="F23" s="31" t="s">
        <v>116</v>
      </c>
      <c r="G23" s="31" t="s">
        <v>116</v>
      </c>
      <c r="H23" s="31" t="s">
        <v>116</v>
      </c>
      <c r="I23" s="31" t="s">
        <v>116</v>
      </c>
      <c r="J23" s="32">
        <v>0.04</v>
      </c>
      <c r="K23" s="58" t="s">
        <v>124</v>
      </c>
      <c r="L23" s="31" t="s">
        <v>117</v>
      </c>
      <c r="M23" s="35">
        <f t="shared" si="0"/>
        <v>-0.22</v>
      </c>
      <c r="N23" s="59">
        <v>7165245</v>
      </c>
      <c r="O23" s="61">
        <f t="shared" si="1"/>
        <v>788.1769499999999</v>
      </c>
      <c r="P23" s="66">
        <v>64.3</v>
      </c>
      <c r="Q23" s="63">
        <v>788</v>
      </c>
      <c r="R23" s="40">
        <v>788</v>
      </c>
      <c r="S23" s="57" t="s">
        <v>6</v>
      </c>
    </row>
    <row r="24" spans="1:19" ht="178.5">
      <c r="A24" s="30" t="s">
        <v>162</v>
      </c>
      <c r="B24" s="30" t="s">
        <v>174</v>
      </c>
      <c r="C24" s="65">
        <v>54634</v>
      </c>
      <c r="D24" s="31" t="s">
        <v>127</v>
      </c>
      <c r="E24" s="31" t="s">
        <v>116</v>
      </c>
      <c r="F24" s="31" t="s">
        <v>116</v>
      </c>
      <c r="G24" s="31" t="s">
        <v>116</v>
      </c>
      <c r="H24" s="31" t="s">
        <v>116</v>
      </c>
      <c r="I24" s="31" t="s">
        <v>116</v>
      </c>
      <c r="J24" s="32">
        <v>0.05</v>
      </c>
      <c r="K24" s="56">
        <v>0.04</v>
      </c>
      <c r="L24" s="49" t="s">
        <v>117</v>
      </c>
      <c r="M24" s="35">
        <f t="shared" si="0"/>
        <v>-0.21</v>
      </c>
      <c r="N24" s="59">
        <v>9514159</v>
      </c>
      <c r="O24" s="61">
        <f aca="true" t="shared" si="3" ref="O24:O29">(-(M24*N24)/2000)</f>
        <v>998.9866949999999</v>
      </c>
      <c r="P24" s="66">
        <v>994</v>
      </c>
      <c r="Q24" s="63">
        <v>999</v>
      </c>
      <c r="R24" s="40">
        <v>999</v>
      </c>
      <c r="S24" s="57" t="s">
        <v>7</v>
      </c>
    </row>
    <row r="25" spans="1:19" ht="191.25">
      <c r="A25" s="30" t="s">
        <v>177</v>
      </c>
      <c r="B25" s="30" t="s">
        <v>178</v>
      </c>
      <c r="C25" s="65">
        <v>3992</v>
      </c>
      <c r="D25" s="31" t="s">
        <v>144</v>
      </c>
      <c r="E25" s="31" t="s">
        <v>116</v>
      </c>
      <c r="F25" s="31" t="s">
        <v>116</v>
      </c>
      <c r="G25" s="31" t="s">
        <v>116</v>
      </c>
      <c r="H25" s="31" t="s">
        <v>116</v>
      </c>
      <c r="I25" s="31" t="s">
        <v>116</v>
      </c>
      <c r="J25" s="32">
        <v>0.16</v>
      </c>
      <c r="K25" s="56">
        <v>0.11</v>
      </c>
      <c r="L25" s="49" t="s">
        <v>117</v>
      </c>
      <c r="M25" s="35">
        <f t="shared" si="0"/>
        <v>-0.14</v>
      </c>
      <c r="N25" s="59">
        <v>12783</v>
      </c>
      <c r="O25" s="61">
        <f t="shared" si="3"/>
        <v>0.8948100000000001</v>
      </c>
      <c r="P25" s="66">
        <v>1</v>
      </c>
      <c r="Q25" s="59">
        <v>1</v>
      </c>
      <c r="R25" s="36">
        <f>Q25*(4898/17705)</f>
        <v>0.2766450155323355</v>
      </c>
      <c r="S25" s="57" t="s">
        <v>8</v>
      </c>
    </row>
    <row r="26" spans="1:19" ht="191.25">
      <c r="A26" s="30" t="s">
        <v>177</v>
      </c>
      <c r="B26" s="30" t="s">
        <v>181</v>
      </c>
      <c r="C26" s="65">
        <v>8023</v>
      </c>
      <c r="D26" s="31" t="s">
        <v>127</v>
      </c>
      <c r="E26" s="31" t="s">
        <v>145</v>
      </c>
      <c r="F26" s="31" t="s">
        <v>145</v>
      </c>
      <c r="G26" s="31" t="s">
        <v>145</v>
      </c>
      <c r="H26" s="31" t="s">
        <v>145</v>
      </c>
      <c r="I26" s="31" t="s">
        <v>145</v>
      </c>
      <c r="J26" s="32">
        <v>0.15</v>
      </c>
      <c r="K26" s="58" t="s">
        <v>182</v>
      </c>
      <c r="L26" s="31" t="s">
        <v>117</v>
      </c>
      <c r="M26" s="35">
        <f t="shared" si="0"/>
        <v>-0.10999999999999999</v>
      </c>
      <c r="N26" s="59">
        <v>40364718</v>
      </c>
      <c r="O26" s="61">
        <f t="shared" si="3"/>
        <v>2220.0594899999996</v>
      </c>
      <c r="P26" s="66">
        <v>2220</v>
      </c>
      <c r="Q26" s="59">
        <v>2220</v>
      </c>
      <c r="R26" s="36">
        <f>Q26*(4898/17705)</f>
        <v>614.1519344817848</v>
      </c>
      <c r="S26" s="57" t="s">
        <v>9</v>
      </c>
    </row>
    <row r="27" spans="1:19" ht="191.25">
      <c r="A27" s="30" t="s">
        <v>177</v>
      </c>
      <c r="B27" s="30" t="s">
        <v>184</v>
      </c>
      <c r="C27" s="65">
        <v>4050</v>
      </c>
      <c r="D27" s="31" t="s">
        <v>185</v>
      </c>
      <c r="E27" s="31" t="s">
        <v>186</v>
      </c>
      <c r="F27" s="31" t="s">
        <v>165</v>
      </c>
      <c r="G27" s="31" t="s">
        <v>145</v>
      </c>
      <c r="H27" s="31" t="s">
        <v>117</v>
      </c>
      <c r="I27" s="31" t="s">
        <v>145</v>
      </c>
      <c r="J27" s="32">
        <v>0.21</v>
      </c>
      <c r="K27" s="58" t="s">
        <v>211</v>
      </c>
      <c r="L27" s="31" t="s">
        <v>117</v>
      </c>
      <c r="M27" s="35">
        <f t="shared" si="0"/>
        <v>-0.1</v>
      </c>
      <c r="N27" s="59">
        <v>23042753</v>
      </c>
      <c r="O27" s="61">
        <f t="shared" si="3"/>
        <v>1152.1376500000001</v>
      </c>
      <c r="P27" s="66">
        <v>1152</v>
      </c>
      <c r="Q27" s="59">
        <v>1152</v>
      </c>
      <c r="R27" s="36">
        <f>Q27*(4898/17705)</f>
        <v>318.6950578932505</v>
      </c>
      <c r="S27" s="57" t="s">
        <v>10</v>
      </c>
    </row>
    <row r="28" spans="1:19" ht="242.25">
      <c r="A28" s="30" t="s">
        <v>177</v>
      </c>
      <c r="B28" s="30" t="s">
        <v>189</v>
      </c>
      <c r="C28" s="65">
        <v>6170</v>
      </c>
      <c r="D28" s="31" t="s">
        <v>127</v>
      </c>
      <c r="E28" s="31" t="s">
        <v>190</v>
      </c>
      <c r="F28" s="31" t="s">
        <v>165</v>
      </c>
      <c r="G28" s="31" t="s">
        <v>165</v>
      </c>
      <c r="H28" s="31" t="s">
        <v>117</v>
      </c>
      <c r="I28" s="31" t="s">
        <v>117</v>
      </c>
      <c r="J28" s="32">
        <v>0.15</v>
      </c>
      <c r="K28" s="56">
        <v>0.06</v>
      </c>
      <c r="L28" s="49" t="s">
        <v>117</v>
      </c>
      <c r="M28" s="35">
        <f t="shared" si="0"/>
        <v>-0.19</v>
      </c>
      <c r="N28" s="59">
        <v>42612818</v>
      </c>
      <c r="O28" s="61">
        <f t="shared" si="3"/>
        <v>4048.21771</v>
      </c>
      <c r="P28" s="66">
        <v>4048</v>
      </c>
      <c r="Q28" s="59">
        <v>4048</v>
      </c>
      <c r="R28" s="36">
        <f>Q28*(4898/17705)</f>
        <v>1119.8590228748942</v>
      </c>
      <c r="S28" s="57" t="s">
        <v>11</v>
      </c>
    </row>
    <row r="29" spans="1:19" ht="229.5">
      <c r="A29" s="30" t="s">
        <v>177</v>
      </c>
      <c r="B29" s="30" t="s">
        <v>12</v>
      </c>
      <c r="C29" s="65">
        <v>4078</v>
      </c>
      <c r="D29" s="31" t="s">
        <v>135</v>
      </c>
      <c r="E29" s="31" t="s">
        <v>13</v>
      </c>
      <c r="F29" s="31">
        <v>0.47</v>
      </c>
      <c r="G29" s="31" t="s">
        <v>14</v>
      </c>
      <c r="H29" s="31" t="s">
        <v>205</v>
      </c>
      <c r="I29" s="31" t="s">
        <v>117</v>
      </c>
      <c r="J29" s="32" t="s">
        <v>15</v>
      </c>
      <c r="K29" s="56">
        <v>0.21</v>
      </c>
      <c r="L29" s="49" t="s">
        <v>117</v>
      </c>
      <c r="M29" s="35">
        <f t="shared" si="0"/>
        <v>-0.04000000000000001</v>
      </c>
      <c r="N29" s="59">
        <v>24246537</v>
      </c>
      <c r="O29" s="61">
        <f t="shared" si="3"/>
        <v>484.9307400000001</v>
      </c>
      <c r="P29" s="66">
        <v>485</v>
      </c>
      <c r="Q29" s="59">
        <v>485</v>
      </c>
      <c r="R29" s="36">
        <f>Q29*(4898/17705)</f>
        <v>134.1728325331827</v>
      </c>
      <c r="S29" s="57" t="s">
        <v>16</v>
      </c>
    </row>
    <row r="30" spans="17:18" ht="12.75">
      <c r="Q30" s="60"/>
      <c r="R30" s="60"/>
    </row>
    <row r="32" spans="1:18" ht="12.75">
      <c r="A32" s="47" t="s">
        <v>194</v>
      </c>
      <c r="B32" s="48"/>
      <c r="C32" s="48"/>
      <c r="D32" s="48"/>
      <c r="E32" s="48"/>
      <c r="F32" s="48"/>
      <c r="G32" s="48"/>
      <c r="H32" s="31"/>
      <c r="I32" s="31"/>
      <c r="J32" s="49"/>
      <c r="K32" s="31"/>
      <c r="L32" s="31"/>
      <c r="M32" s="35"/>
      <c r="N32" s="31"/>
      <c r="O32" s="39"/>
      <c r="P32" s="50"/>
      <c r="Q32" s="36"/>
      <c r="R32" s="36"/>
    </row>
    <row r="33" spans="1:18" ht="12.75">
      <c r="A33" s="80" t="s">
        <v>195</v>
      </c>
      <c r="B33" s="80"/>
      <c r="C33" s="80"/>
      <c r="D33" s="80"/>
      <c r="E33" s="80"/>
      <c r="F33" s="80"/>
      <c r="G33" s="80"/>
      <c r="H33" s="81"/>
      <c r="I33" s="81"/>
      <c r="J33" s="81"/>
      <c r="K33" s="81"/>
      <c r="L33" s="81"/>
      <c r="M33" s="81"/>
      <c r="N33" s="81"/>
      <c r="O33" s="81"/>
      <c r="P33" s="50"/>
      <c r="Q33" s="36"/>
      <c r="R33" s="36"/>
    </row>
    <row r="34" spans="1:18" ht="12.75">
      <c r="A34" s="80" t="s">
        <v>196</v>
      </c>
      <c r="B34" s="80"/>
      <c r="C34" s="80"/>
      <c r="D34" s="80"/>
      <c r="E34" s="80"/>
      <c r="F34" s="80"/>
      <c r="G34" s="80"/>
      <c r="H34" s="81"/>
      <c r="I34" s="81"/>
      <c r="J34" s="49"/>
      <c r="K34" s="31"/>
      <c r="L34" s="31"/>
      <c r="M34" s="35"/>
      <c r="N34" s="31"/>
      <c r="O34" s="39"/>
      <c r="P34" s="50"/>
      <c r="Q34" s="36"/>
      <c r="R34" s="36"/>
    </row>
    <row r="35" spans="1:18" ht="12.75">
      <c r="A35" s="37"/>
      <c r="B35" s="37"/>
      <c r="C35" s="37"/>
      <c r="D35" s="37"/>
      <c r="E35" s="37"/>
      <c r="F35" s="37"/>
      <c r="G35" s="37"/>
      <c r="H35" s="51"/>
      <c r="I35" s="51"/>
      <c r="J35" s="49"/>
      <c r="K35" s="31"/>
      <c r="L35" s="31"/>
      <c r="M35" s="35"/>
      <c r="N35" s="31"/>
      <c r="O35" s="39"/>
      <c r="P35" s="50"/>
      <c r="Q35" s="36"/>
      <c r="R35" s="36"/>
    </row>
    <row r="36" spans="1:18" ht="12.75">
      <c r="A36" s="47" t="s">
        <v>197</v>
      </c>
      <c r="B36" s="37"/>
      <c r="C36" s="37"/>
      <c r="D36" s="37"/>
      <c r="E36" s="37"/>
      <c r="F36" s="37"/>
      <c r="G36" s="37"/>
      <c r="H36" s="51"/>
      <c r="I36" s="51"/>
      <c r="J36" s="49"/>
      <c r="K36" s="31"/>
      <c r="L36" s="31"/>
      <c r="M36" s="35"/>
      <c r="N36" s="31"/>
      <c r="O36" s="39"/>
      <c r="P36" s="50"/>
      <c r="Q36" s="36"/>
      <c r="R36" s="36"/>
    </row>
    <row r="37" spans="1:19" ht="12.75">
      <c r="A37" s="76" t="s">
        <v>198</v>
      </c>
      <c r="B37" s="80"/>
      <c r="C37" s="80"/>
      <c r="D37" s="80"/>
      <c r="E37" s="80"/>
      <c r="F37" s="80"/>
      <c r="G37" s="80"/>
      <c r="H37" s="80"/>
      <c r="I37" s="80"/>
      <c r="J37" s="80"/>
      <c r="K37" s="80"/>
      <c r="L37" s="80"/>
      <c r="M37" s="80"/>
      <c r="N37" s="80"/>
      <c r="O37" s="80"/>
      <c r="P37" s="80"/>
      <c r="Q37" s="80"/>
      <c r="R37" s="80"/>
      <c r="S37" s="80"/>
    </row>
    <row r="38" spans="1:19" ht="12.75">
      <c r="A38" s="80"/>
      <c r="B38" s="80"/>
      <c r="C38" s="80"/>
      <c r="D38" s="80"/>
      <c r="E38" s="80"/>
      <c r="F38" s="80"/>
      <c r="G38" s="80"/>
      <c r="H38" s="80"/>
      <c r="I38" s="80"/>
      <c r="J38" s="80"/>
      <c r="K38" s="80"/>
      <c r="L38" s="80"/>
      <c r="M38" s="80"/>
      <c r="N38" s="80"/>
      <c r="O38" s="80"/>
      <c r="P38" s="80"/>
      <c r="Q38" s="80"/>
      <c r="R38" s="80"/>
      <c r="S38" s="80"/>
    </row>
    <row r="39" spans="1:19" ht="12.75">
      <c r="A39" s="51"/>
      <c r="B39" s="51"/>
      <c r="C39" s="51"/>
      <c r="D39" s="51"/>
      <c r="E39" s="51"/>
      <c r="F39" s="51"/>
      <c r="G39" s="51"/>
      <c r="H39" s="51"/>
      <c r="I39" s="51"/>
      <c r="J39" s="51"/>
      <c r="K39" s="51"/>
      <c r="L39" s="51"/>
      <c r="M39" s="51"/>
      <c r="N39" s="51"/>
      <c r="O39" s="51"/>
      <c r="P39" s="51"/>
      <c r="Q39" s="51"/>
      <c r="R39" s="51"/>
      <c r="S39" s="51"/>
    </row>
    <row r="40" spans="1:18" ht="12.75">
      <c r="A40" s="82" t="s">
        <v>60</v>
      </c>
      <c r="B40" s="83"/>
      <c r="C40" s="30"/>
      <c r="D40" s="31"/>
      <c r="E40" s="31"/>
      <c r="F40" s="31"/>
      <c r="G40" s="31"/>
      <c r="H40" s="31"/>
      <c r="I40" s="31"/>
      <c r="J40" s="49"/>
      <c r="K40" s="31"/>
      <c r="L40" s="31"/>
      <c r="M40" s="35"/>
      <c r="N40" s="31"/>
      <c r="O40" s="39"/>
      <c r="P40" s="50"/>
      <c r="Q40" s="36"/>
      <c r="R40" s="36"/>
    </row>
    <row r="41" spans="1:18" ht="12.75">
      <c r="A41" s="53"/>
      <c r="B41" s="52"/>
      <c r="C41" s="30"/>
      <c r="D41" s="31"/>
      <c r="E41" s="31"/>
      <c r="F41" s="31"/>
      <c r="G41" s="31"/>
      <c r="H41" s="31"/>
      <c r="I41" s="31"/>
      <c r="J41" s="49"/>
      <c r="K41" s="31"/>
      <c r="L41" s="31"/>
      <c r="M41" s="35"/>
      <c r="N41" s="31"/>
      <c r="O41" s="39"/>
      <c r="P41" s="50"/>
      <c r="Q41" s="36"/>
      <c r="R41" s="36"/>
    </row>
    <row r="42" spans="1:18" ht="12.75">
      <c r="A42" s="27" t="s">
        <v>200</v>
      </c>
      <c r="B42" s="27"/>
      <c r="C42" s="3"/>
      <c r="D42" s="14"/>
      <c r="E42" s="14"/>
      <c r="F42" s="14"/>
      <c r="G42" s="14"/>
      <c r="H42" s="14"/>
      <c r="I42" s="14"/>
      <c r="J42" s="24"/>
      <c r="K42" s="14"/>
      <c r="L42" s="14"/>
      <c r="M42" s="17"/>
      <c r="N42" s="14"/>
      <c r="O42" s="19"/>
      <c r="P42" s="50"/>
      <c r="Q42" s="36"/>
      <c r="R42" s="36"/>
    </row>
    <row r="43" spans="1:18" ht="12.75">
      <c r="A43" s="53"/>
      <c r="B43" s="52"/>
      <c r="C43" s="30"/>
      <c r="D43" s="31"/>
      <c r="E43" s="31"/>
      <c r="F43" s="31"/>
      <c r="G43" s="31"/>
      <c r="H43" s="31"/>
      <c r="I43" s="31"/>
      <c r="J43" s="49"/>
      <c r="K43" s="31"/>
      <c r="L43" s="31"/>
      <c r="M43" s="35"/>
      <c r="N43" s="31"/>
      <c r="O43" s="39"/>
      <c r="P43" s="50"/>
      <c r="Q43" s="36"/>
      <c r="R43" s="36"/>
    </row>
    <row r="44" spans="1:18" ht="12.75">
      <c r="A44" s="76" t="s">
        <v>201</v>
      </c>
      <c r="B44" s="81"/>
      <c r="C44" s="81"/>
      <c r="D44" s="81"/>
      <c r="E44" s="81"/>
      <c r="F44" s="81"/>
      <c r="G44" s="81"/>
      <c r="H44" s="81"/>
      <c r="I44" s="81"/>
      <c r="J44" s="81"/>
      <c r="K44" s="81"/>
      <c r="L44" s="81"/>
      <c r="M44" s="81"/>
      <c r="N44" s="81"/>
      <c r="O44" s="81"/>
      <c r="P44" s="81"/>
      <c r="Q44" s="81"/>
      <c r="R44" s="81"/>
    </row>
    <row r="45" spans="1:18" ht="12.75">
      <c r="A45" s="81"/>
      <c r="B45" s="81"/>
      <c r="C45" s="81"/>
      <c r="D45" s="81"/>
      <c r="E45" s="81"/>
      <c r="F45" s="81"/>
      <c r="G45" s="81"/>
      <c r="H45" s="81"/>
      <c r="I45" s="81"/>
      <c r="J45" s="81"/>
      <c r="K45" s="81"/>
      <c r="L45" s="81"/>
      <c r="M45" s="81"/>
      <c r="N45" s="81"/>
      <c r="O45" s="81"/>
      <c r="P45" s="81"/>
      <c r="Q45" s="81"/>
      <c r="R45" s="81"/>
    </row>
    <row r="46" spans="1:18" ht="12.75">
      <c r="A46" s="53"/>
      <c r="B46" s="52"/>
      <c r="C46" s="30"/>
      <c r="D46" s="31"/>
      <c r="E46" s="31"/>
      <c r="F46" s="31"/>
      <c r="G46" s="31"/>
      <c r="H46" s="31"/>
      <c r="I46" s="31"/>
      <c r="J46" s="49"/>
      <c r="K46" s="31"/>
      <c r="L46" s="31"/>
      <c r="M46" s="35"/>
      <c r="N46" s="31"/>
      <c r="O46" s="39"/>
      <c r="P46" s="50"/>
      <c r="Q46" s="36"/>
      <c r="R46" s="36"/>
    </row>
    <row r="47" spans="1:19" ht="12.75">
      <c r="A47" s="78" t="s">
        <v>72</v>
      </c>
      <c r="B47" s="80"/>
      <c r="C47" s="80"/>
      <c r="D47" s="80"/>
      <c r="E47" s="81"/>
      <c r="F47" s="81"/>
      <c r="G47" s="81"/>
      <c r="H47" s="81"/>
      <c r="I47" s="81"/>
      <c r="J47" s="81"/>
      <c r="K47" s="81"/>
      <c r="L47" s="81"/>
      <c r="M47" s="81"/>
      <c r="N47" s="81"/>
      <c r="O47" s="81"/>
      <c r="P47" s="81"/>
      <c r="Q47" s="81"/>
      <c r="R47" s="81"/>
      <c r="S47" s="81"/>
    </row>
    <row r="48" spans="1:19" ht="12.75">
      <c r="A48" s="81"/>
      <c r="B48" s="81"/>
      <c r="C48" s="81"/>
      <c r="D48" s="81"/>
      <c r="E48" s="81"/>
      <c r="F48" s="81"/>
      <c r="G48" s="81"/>
      <c r="H48" s="81"/>
      <c r="I48" s="81"/>
      <c r="J48" s="81"/>
      <c r="K48" s="81"/>
      <c r="L48" s="81"/>
      <c r="M48" s="81"/>
      <c r="N48" s="81"/>
      <c r="O48" s="81"/>
      <c r="P48" s="81"/>
      <c r="Q48" s="81"/>
      <c r="R48" s="81"/>
      <c r="S48" s="81"/>
    </row>
    <row r="49" spans="1:19" ht="12.75">
      <c r="A49" s="81"/>
      <c r="B49" s="81"/>
      <c r="C49" s="81"/>
      <c r="D49" s="81"/>
      <c r="E49" s="81"/>
      <c r="F49" s="81"/>
      <c r="G49" s="81"/>
      <c r="H49" s="81"/>
      <c r="I49" s="81"/>
      <c r="J49" s="81"/>
      <c r="K49" s="81"/>
      <c r="L49" s="81"/>
      <c r="M49" s="81"/>
      <c r="N49" s="81"/>
      <c r="O49" s="81"/>
      <c r="P49" s="81"/>
      <c r="Q49" s="81"/>
      <c r="R49" s="81"/>
      <c r="S49" s="81"/>
    </row>
    <row r="50" spans="1:18" ht="12.75">
      <c r="A50" s="51"/>
      <c r="B50" s="51"/>
      <c r="C50" s="51"/>
      <c r="D50" s="51"/>
      <c r="E50" s="51"/>
      <c r="F50" s="51"/>
      <c r="G50" s="51"/>
      <c r="H50" s="51"/>
      <c r="I50" s="51"/>
      <c r="J50" s="51"/>
      <c r="K50" s="51"/>
      <c r="L50" s="51"/>
      <c r="M50" s="51"/>
      <c r="N50" s="51"/>
      <c r="O50" s="51"/>
      <c r="P50" s="51"/>
      <c r="Q50" s="51"/>
      <c r="R50" s="51"/>
    </row>
    <row r="51" spans="1:4" s="55" customFormat="1" ht="12.75">
      <c r="A51" s="54" t="s">
        <v>75</v>
      </c>
      <c r="B51" s="52"/>
      <c r="C51" s="52"/>
      <c r="D51" s="52"/>
    </row>
    <row r="52" s="55" customFormat="1" ht="12.75"/>
    <row r="53" spans="1:18" ht="12.75">
      <c r="A53" s="78" t="s">
        <v>61</v>
      </c>
      <c r="B53" s="80"/>
      <c r="C53" s="81"/>
      <c r="D53" s="81"/>
      <c r="E53" s="81"/>
      <c r="F53" s="81"/>
      <c r="G53" s="81"/>
      <c r="H53" s="81"/>
      <c r="I53" s="81"/>
      <c r="J53" s="81"/>
      <c r="K53" s="81"/>
      <c r="L53" s="81"/>
      <c r="M53" s="81"/>
      <c r="N53" s="81"/>
      <c r="O53" s="81"/>
      <c r="P53" s="50"/>
      <c r="Q53" s="36"/>
      <c r="R53" s="36"/>
    </row>
    <row r="54" spans="1:18" ht="12.75">
      <c r="A54" s="52"/>
      <c r="B54" s="52"/>
      <c r="C54" s="30"/>
      <c r="D54" s="31"/>
      <c r="E54" s="31"/>
      <c r="F54" s="31"/>
      <c r="G54" s="31"/>
      <c r="H54" s="31"/>
      <c r="I54" s="31"/>
      <c r="J54" s="49"/>
      <c r="K54" s="31"/>
      <c r="L54" s="31"/>
      <c r="M54" s="35"/>
      <c r="N54" s="31"/>
      <c r="O54" s="39"/>
      <c r="P54" s="50"/>
      <c r="Q54" s="36"/>
      <c r="R54" s="36"/>
    </row>
    <row r="55" spans="1:19" ht="12.75">
      <c r="A55" s="78" t="s">
        <v>173</v>
      </c>
      <c r="B55" s="76"/>
      <c r="C55" s="76"/>
      <c r="D55" s="76"/>
      <c r="E55" s="76"/>
      <c r="F55" s="76"/>
      <c r="G55" s="77"/>
      <c r="H55" s="77"/>
      <c r="I55" s="77"/>
      <c r="J55" s="77"/>
      <c r="K55" s="77"/>
      <c r="L55" s="77"/>
      <c r="M55" s="77"/>
      <c r="N55" s="77"/>
      <c r="O55" s="77"/>
      <c r="P55" s="77"/>
      <c r="Q55" s="77"/>
      <c r="R55" s="77"/>
      <c r="S55" s="77"/>
    </row>
    <row r="56" spans="1:19" ht="12.75">
      <c r="A56" s="77"/>
      <c r="B56" s="77"/>
      <c r="C56" s="77"/>
      <c r="D56" s="77"/>
      <c r="E56" s="77"/>
      <c r="F56" s="77"/>
      <c r="G56" s="77"/>
      <c r="H56" s="77"/>
      <c r="I56" s="77"/>
      <c r="J56" s="77"/>
      <c r="K56" s="77"/>
      <c r="L56" s="77"/>
      <c r="M56" s="77"/>
      <c r="N56" s="77"/>
      <c r="O56" s="77"/>
      <c r="P56" s="77"/>
      <c r="Q56" s="77"/>
      <c r="R56" s="77"/>
      <c r="S56" s="77"/>
    </row>
    <row r="57" spans="1:19" ht="12.75">
      <c r="A57" s="77"/>
      <c r="B57" s="77"/>
      <c r="C57" s="77"/>
      <c r="D57" s="77"/>
      <c r="E57" s="77"/>
      <c r="F57" s="77"/>
      <c r="G57" s="77"/>
      <c r="H57" s="77"/>
      <c r="I57" s="77"/>
      <c r="J57" s="77"/>
      <c r="K57" s="77"/>
      <c r="L57" s="77"/>
      <c r="M57" s="77"/>
      <c r="N57" s="77"/>
      <c r="O57" s="77"/>
      <c r="P57" s="77"/>
      <c r="Q57" s="77"/>
      <c r="R57" s="77"/>
      <c r="S57" s="77"/>
    </row>
    <row r="58" spans="1:18" ht="12.75">
      <c r="A58" s="30"/>
      <c r="B58" s="30"/>
      <c r="C58" s="30"/>
      <c r="D58" s="31"/>
      <c r="E58" s="31"/>
      <c r="F58" s="31"/>
      <c r="G58" s="31"/>
      <c r="H58" s="31"/>
      <c r="I58" s="31"/>
      <c r="J58" s="49"/>
      <c r="K58" s="46"/>
      <c r="L58" s="46"/>
      <c r="M58" s="35"/>
      <c r="N58" s="36"/>
      <c r="O58" s="39"/>
      <c r="P58" s="50"/>
      <c r="Q58" s="36"/>
      <c r="R58" s="36"/>
    </row>
    <row r="59" spans="1:18" ht="12.75">
      <c r="A59" s="30"/>
      <c r="B59" s="30"/>
      <c r="C59" s="30"/>
      <c r="D59" s="31"/>
      <c r="E59" s="31"/>
      <c r="F59" s="31"/>
      <c r="G59" s="31"/>
      <c r="H59" s="31"/>
      <c r="I59" s="31"/>
      <c r="J59" s="49"/>
      <c r="K59" s="46"/>
      <c r="L59" s="46"/>
      <c r="M59" s="35"/>
      <c r="N59" s="36"/>
      <c r="O59" s="39"/>
      <c r="P59" s="50"/>
      <c r="Q59" s="36"/>
      <c r="R59" s="36"/>
    </row>
  </sheetData>
  <mergeCells count="9">
    <mergeCell ref="A55:S57"/>
    <mergeCell ref="A40:B40"/>
    <mergeCell ref="A44:R45"/>
    <mergeCell ref="A47:S49"/>
    <mergeCell ref="A53:O53"/>
    <mergeCell ref="A1:S1"/>
    <mergeCell ref="A33:O33"/>
    <mergeCell ref="A34:I34"/>
    <mergeCell ref="A37:S38"/>
  </mergeCells>
  <printOptions gridLines="1"/>
  <pageMargins left="0.25" right="0.25" top="1" bottom="1" header="0.5" footer="0.5"/>
  <pageSetup horizontalDpi="600" verticalDpi="600" orientation="landscape" paperSize="17"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S64"/>
  <sheetViews>
    <sheetView workbookViewId="0" topLeftCell="A33">
      <selection activeCell="A60" sqref="A60:S62"/>
    </sheetView>
  </sheetViews>
  <sheetFormatPr defaultColWidth="9.140625" defaultRowHeight="12.75"/>
  <cols>
    <col min="1" max="1" width="6.140625" style="0" customWidth="1"/>
    <col min="2" max="2" width="12.140625" style="30" customWidth="1"/>
    <col min="3" max="3" width="7.140625" style="0" customWidth="1"/>
    <col min="4" max="4" width="6.140625" style="0" customWidth="1"/>
    <col min="10" max="10" width="7.57421875" style="0" customWidth="1"/>
    <col min="11" max="11" width="6.421875" style="0" customWidth="1"/>
    <col min="14" max="14" width="9.8515625" style="0" customWidth="1"/>
    <col min="15" max="15" width="11.421875" style="0" customWidth="1"/>
    <col min="16" max="16" width="10.57421875" style="0" customWidth="1"/>
    <col min="17" max="17" width="12.57421875" style="0" customWidth="1"/>
    <col min="18" max="18" width="11.421875" style="0" customWidth="1"/>
    <col min="19" max="19" width="49.140625" style="0" customWidth="1"/>
  </cols>
  <sheetData>
    <row r="1" spans="1:19" ht="18">
      <c r="A1" s="75" t="s">
        <v>218</v>
      </c>
      <c r="B1" s="75"/>
      <c r="C1" s="75"/>
      <c r="D1" s="75"/>
      <c r="E1" s="75"/>
      <c r="F1" s="75"/>
      <c r="G1" s="75"/>
      <c r="H1" s="75"/>
      <c r="I1" s="75"/>
      <c r="J1" s="75"/>
      <c r="K1" s="75"/>
      <c r="L1" s="75"/>
      <c r="M1" s="75"/>
      <c r="N1" s="75"/>
      <c r="O1" s="75"/>
      <c r="P1" s="75"/>
      <c r="Q1" s="75"/>
      <c r="R1" s="75"/>
      <c r="S1" s="75"/>
    </row>
    <row r="2" spans="1:19" ht="100.5" customHeight="1">
      <c r="A2" s="5" t="s">
        <v>96</v>
      </c>
      <c r="B2" s="5" t="s">
        <v>97</v>
      </c>
      <c r="C2" s="5" t="s">
        <v>98</v>
      </c>
      <c r="D2" s="6" t="s">
        <v>99</v>
      </c>
      <c r="E2" s="6" t="s">
        <v>100</v>
      </c>
      <c r="F2" s="6" t="s">
        <v>101</v>
      </c>
      <c r="G2" s="6" t="s">
        <v>102</v>
      </c>
      <c r="H2" s="6" t="s">
        <v>103</v>
      </c>
      <c r="I2" s="6" t="s">
        <v>104</v>
      </c>
      <c r="J2" s="73" t="s">
        <v>105</v>
      </c>
      <c r="K2" s="74" t="s">
        <v>63</v>
      </c>
      <c r="L2" s="7" t="s">
        <v>64</v>
      </c>
      <c r="M2" s="8" t="s">
        <v>65</v>
      </c>
      <c r="N2" s="10" t="s">
        <v>66</v>
      </c>
      <c r="O2" s="8" t="s">
        <v>67</v>
      </c>
      <c r="P2" s="11" t="s">
        <v>68</v>
      </c>
      <c r="Q2" s="10" t="s">
        <v>76</v>
      </c>
      <c r="R2" s="10" t="s">
        <v>69</v>
      </c>
      <c r="S2" s="5" t="s">
        <v>203</v>
      </c>
    </row>
    <row r="3" spans="1:19" ht="25.5">
      <c r="A3" s="30" t="s">
        <v>113</v>
      </c>
      <c r="B3" s="13" t="s">
        <v>204</v>
      </c>
      <c r="C3" s="64">
        <v>1407</v>
      </c>
      <c r="D3" s="13" t="s">
        <v>135</v>
      </c>
      <c r="E3" s="31" t="s">
        <v>116</v>
      </c>
      <c r="F3" s="31" t="s">
        <v>116</v>
      </c>
      <c r="G3" s="31" t="s">
        <v>116</v>
      </c>
      <c r="H3" s="31" t="s">
        <v>116</v>
      </c>
      <c r="I3" s="31" t="s">
        <v>116</v>
      </c>
      <c r="J3" s="32">
        <v>0</v>
      </c>
      <c r="K3" s="56">
        <v>0</v>
      </c>
      <c r="L3" s="34" t="s">
        <v>205</v>
      </c>
      <c r="M3" s="35">
        <f aca="true" t="shared" si="0" ref="M3:M33">(K3)-0.25</f>
        <v>-0.25</v>
      </c>
      <c r="N3" s="59">
        <v>0</v>
      </c>
      <c r="O3" s="61">
        <v>0</v>
      </c>
      <c r="P3" s="62">
        <v>7</v>
      </c>
      <c r="Q3" s="63">
        <v>0</v>
      </c>
      <c r="R3" s="40">
        <v>0</v>
      </c>
      <c r="S3" s="41" t="s">
        <v>219</v>
      </c>
    </row>
    <row r="4" spans="1:19" ht="25.5">
      <c r="A4" s="30" t="s">
        <v>113</v>
      </c>
      <c r="B4" s="13" t="s">
        <v>204</v>
      </c>
      <c r="C4" s="64">
        <v>1407</v>
      </c>
      <c r="D4" s="13" t="s">
        <v>207</v>
      </c>
      <c r="E4" s="31" t="s">
        <v>116</v>
      </c>
      <c r="F4" s="31" t="s">
        <v>116</v>
      </c>
      <c r="G4" s="31" t="s">
        <v>116</v>
      </c>
      <c r="H4" s="31" t="s">
        <v>116</v>
      </c>
      <c r="I4" s="31" t="s">
        <v>116</v>
      </c>
      <c r="J4" s="32">
        <v>0</v>
      </c>
      <c r="K4" s="56">
        <v>0</v>
      </c>
      <c r="L4" s="34" t="s">
        <v>205</v>
      </c>
      <c r="M4" s="35">
        <f t="shared" si="0"/>
        <v>-0.25</v>
      </c>
      <c r="N4" s="59">
        <v>0</v>
      </c>
      <c r="O4" s="61">
        <v>0</v>
      </c>
      <c r="P4" s="62">
        <v>5.5</v>
      </c>
      <c r="Q4" s="63">
        <v>0</v>
      </c>
      <c r="R4" s="40">
        <v>0</v>
      </c>
      <c r="S4" s="41" t="s">
        <v>220</v>
      </c>
    </row>
    <row r="5" spans="1:19" ht="140.25">
      <c r="A5" s="30" t="s">
        <v>113</v>
      </c>
      <c r="B5" s="30" t="s">
        <v>209</v>
      </c>
      <c r="C5" s="65">
        <v>55173</v>
      </c>
      <c r="D5" s="31" t="s">
        <v>210</v>
      </c>
      <c r="E5" s="31" t="s">
        <v>116</v>
      </c>
      <c r="F5" s="31" t="s">
        <v>116</v>
      </c>
      <c r="G5" s="31" t="s">
        <v>116</v>
      </c>
      <c r="H5" s="31" t="s">
        <v>116</v>
      </c>
      <c r="I5" s="31" t="s">
        <v>116</v>
      </c>
      <c r="J5" s="32">
        <v>0.15</v>
      </c>
      <c r="K5" s="58" t="s">
        <v>211</v>
      </c>
      <c r="L5" s="34" t="s">
        <v>205</v>
      </c>
      <c r="M5" s="35">
        <f t="shared" si="0"/>
        <v>-0.1</v>
      </c>
      <c r="N5" s="59">
        <v>1627835</v>
      </c>
      <c r="O5" s="61">
        <v>0</v>
      </c>
      <c r="P5" s="62">
        <v>82</v>
      </c>
      <c r="Q5" s="63">
        <v>0</v>
      </c>
      <c r="R5" s="40">
        <v>0</v>
      </c>
      <c r="S5" s="41" t="s">
        <v>221</v>
      </c>
    </row>
    <row r="6" spans="1:19" ht="140.25">
      <c r="A6" s="30" t="s">
        <v>113</v>
      </c>
      <c r="B6" s="30" t="s">
        <v>119</v>
      </c>
      <c r="C6" s="65">
        <v>1396</v>
      </c>
      <c r="D6" s="31" t="s">
        <v>216</v>
      </c>
      <c r="E6" s="31" t="s">
        <v>116</v>
      </c>
      <c r="F6" s="31" t="s">
        <v>116</v>
      </c>
      <c r="G6" s="31" t="s">
        <v>116</v>
      </c>
      <c r="H6" s="31" t="s">
        <v>116</v>
      </c>
      <c r="I6" s="31" t="s">
        <v>116</v>
      </c>
      <c r="J6" s="32">
        <v>0.03</v>
      </c>
      <c r="K6" s="58" t="s">
        <v>124</v>
      </c>
      <c r="L6" s="34" t="s">
        <v>205</v>
      </c>
      <c r="M6" s="35">
        <f t="shared" si="0"/>
        <v>-0.22</v>
      </c>
      <c r="N6" s="59">
        <v>6935497</v>
      </c>
      <c r="O6" s="61">
        <v>0</v>
      </c>
      <c r="P6" s="62">
        <v>727</v>
      </c>
      <c r="Q6" s="63">
        <v>0</v>
      </c>
      <c r="R6" s="40">
        <v>0</v>
      </c>
      <c r="S6" s="41" t="s">
        <v>222</v>
      </c>
    </row>
    <row r="7" spans="1:19" ht="140.25">
      <c r="A7" s="30" t="s">
        <v>113</v>
      </c>
      <c r="B7" s="13" t="s">
        <v>126</v>
      </c>
      <c r="C7" s="64">
        <v>1402</v>
      </c>
      <c r="D7" s="13" t="s">
        <v>127</v>
      </c>
      <c r="E7" s="31" t="s">
        <v>116</v>
      </c>
      <c r="F7" s="31" t="s">
        <v>116</v>
      </c>
      <c r="G7" s="31" t="s">
        <v>116</v>
      </c>
      <c r="H7" s="31" t="s">
        <v>116</v>
      </c>
      <c r="I7" s="31" t="s">
        <v>116</v>
      </c>
      <c r="J7" s="32">
        <v>0.16</v>
      </c>
      <c r="K7" s="56">
        <v>0.2</v>
      </c>
      <c r="L7" s="34" t="s">
        <v>205</v>
      </c>
      <c r="M7" s="35">
        <f t="shared" si="0"/>
        <v>-0.04999999999999999</v>
      </c>
      <c r="N7" s="59">
        <v>3384365</v>
      </c>
      <c r="O7" s="61">
        <v>0</v>
      </c>
      <c r="P7" s="62">
        <v>140</v>
      </c>
      <c r="Q7" s="63">
        <v>0</v>
      </c>
      <c r="R7" s="40">
        <v>0</v>
      </c>
      <c r="S7" s="41" t="s">
        <v>223</v>
      </c>
    </row>
    <row r="8" spans="1:19" ht="140.25">
      <c r="A8" s="30" t="s">
        <v>113</v>
      </c>
      <c r="B8" s="13" t="s">
        <v>126</v>
      </c>
      <c r="C8" s="64">
        <v>1402</v>
      </c>
      <c r="D8" s="13" t="s">
        <v>133</v>
      </c>
      <c r="E8" s="31" t="s">
        <v>116</v>
      </c>
      <c r="F8" s="31" t="s">
        <v>116</v>
      </c>
      <c r="G8" s="31" t="s">
        <v>116</v>
      </c>
      <c r="H8" s="31" t="s">
        <v>116</v>
      </c>
      <c r="I8" s="31" t="s">
        <v>116</v>
      </c>
      <c r="J8" s="32">
        <v>0.09</v>
      </c>
      <c r="K8" s="56">
        <v>0.11</v>
      </c>
      <c r="L8" s="34" t="s">
        <v>205</v>
      </c>
      <c r="M8" s="35">
        <f t="shared" si="0"/>
        <v>-0.14</v>
      </c>
      <c r="N8" s="59">
        <v>9136111</v>
      </c>
      <c r="O8" s="61">
        <v>0</v>
      </c>
      <c r="P8" s="62">
        <v>174</v>
      </c>
      <c r="Q8" s="63">
        <v>0</v>
      </c>
      <c r="R8" s="40">
        <v>0</v>
      </c>
      <c r="S8" s="41" t="s">
        <v>224</v>
      </c>
    </row>
    <row r="9" spans="1:19" ht="102">
      <c r="A9" s="30" t="s">
        <v>113</v>
      </c>
      <c r="B9" s="13" t="s">
        <v>126</v>
      </c>
      <c r="C9" s="64">
        <v>1402</v>
      </c>
      <c r="D9" s="13" t="s">
        <v>135</v>
      </c>
      <c r="E9" s="31" t="s">
        <v>116</v>
      </c>
      <c r="F9" s="31" t="s">
        <v>116</v>
      </c>
      <c r="G9" s="31" t="s">
        <v>116</v>
      </c>
      <c r="H9" s="31" t="s">
        <v>116</v>
      </c>
      <c r="I9" s="31" t="s">
        <v>116</v>
      </c>
      <c r="J9" s="32">
        <v>0.22</v>
      </c>
      <c r="K9" s="56">
        <v>0.29</v>
      </c>
      <c r="L9" s="34" t="s">
        <v>205</v>
      </c>
      <c r="M9" s="35">
        <f t="shared" si="0"/>
        <v>0.03999999999999998</v>
      </c>
      <c r="N9" s="59">
        <v>10546961</v>
      </c>
      <c r="O9" s="61">
        <v>0</v>
      </c>
      <c r="P9" s="62">
        <v>260.5</v>
      </c>
      <c r="Q9" s="63">
        <v>0</v>
      </c>
      <c r="R9" s="40">
        <v>0</v>
      </c>
      <c r="S9" s="44" t="s">
        <v>225</v>
      </c>
    </row>
    <row r="10" spans="1:19" ht="140.25">
      <c r="A10" s="30" t="s">
        <v>113</v>
      </c>
      <c r="B10" s="13" t="s">
        <v>129</v>
      </c>
      <c r="C10" s="64">
        <v>1409</v>
      </c>
      <c r="D10" s="13" t="s">
        <v>127</v>
      </c>
      <c r="E10" s="31" t="s">
        <v>116</v>
      </c>
      <c r="F10" s="31" t="s">
        <v>116</v>
      </c>
      <c r="G10" s="31" t="s">
        <v>116</v>
      </c>
      <c r="H10" s="31" t="s">
        <v>116</v>
      </c>
      <c r="I10" s="31" t="s">
        <v>116</v>
      </c>
      <c r="J10" s="32">
        <v>0.03</v>
      </c>
      <c r="K10" s="56">
        <v>0.04</v>
      </c>
      <c r="L10" s="34" t="s">
        <v>205</v>
      </c>
      <c r="M10" s="35">
        <f t="shared" si="0"/>
        <v>-0.21</v>
      </c>
      <c r="N10" s="59">
        <v>1423</v>
      </c>
      <c r="O10" s="61">
        <v>0</v>
      </c>
      <c r="P10" s="62">
        <v>38.5</v>
      </c>
      <c r="Q10" s="63">
        <v>0</v>
      </c>
      <c r="R10" s="40">
        <v>0</v>
      </c>
      <c r="S10" s="41" t="s">
        <v>226</v>
      </c>
    </row>
    <row r="11" spans="1:19" ht="140.25">
      <c r="A11" s="30" t="s">
        <v>113</v>
      </c>
      <c r="B11" s="13" t="s">
        <v>129</v>
      </c>
      <c r="C11" s="64">
        <v>1409</v>
      </c>
      <c r="D11" s="13" t="s">
        <v>133</v>
      </c>
      <c r="E11" s="31" t="s">
        <v>116</v>
      </c>
      <c r="F11" s="31" t="s">
        <v>116</v>
      </c>
      <c r="G11" s="31" t="s">
        <v>116</v>
      </c>
      <c r="H11" s="31" t="s">
        <v>116</v>
      </c>
      <c r="I11" s="31" t="s">
        <v>116</v>
      </c>
      <c r="J11" s="32">
        <v>0.11</v>
      </c>
      <c r="K11" s="56">
        <v>0.14</v>
      </c>
      <c r="L11" s="34" t="s">
        <v>205</v>
      </c>
      <c r="M11" s="35">
        <f t="shared" si="0"/>
        <v>-0.10999999999999999</v>
      </c>
      <c r="N11" s="59">
        <v>4943038</v>
      </c>
      <c r="O11" s="61">
        <v>0</v>
      </c>
      <c r="P11" s="62">
        <v>194</v>
      </c>
      <c r="Q11" s="63">
        <v>0</v>
      </c>
      <c r="R11" s="40">
        <v>0</v>
      </c>
      <c r="S11" s="41" t="s">
        <v>227</v>
      </c>
    </row>
    <row r="12" spans="1:19" ht="102">
      <c r="A12" s="30" t="s">
        <v>113</v>
      </c>
      <c r="B12" s="13" t="s">
        <v>131</v>
      </c>
      <c r="C12" s="64">
        <v>1403</v>
      </c>
      <c r="D12" s="13" t="s">
        <v>207</v>
      </c>
      <c r="E12" s="31" t="s">
        <v>116</v>
      </c>
      <c r="F12" s="31" t="s">
        <v>116</v>
      </c>
      <c r="G12" s="31" t="s">
        <v>116</v>
      </c>
      <c r="H12" s="31" t="s">
        <v>116</v>
      </c>
      <c r="I12" s="31" t="s">
        <v>116</v>
      </c>
      <c r="J12" s="32">
        <v>0.26</v>
      </c>
      <c r="K12" s="56">
        <v>0.28</v>
      </c>
      <c r="L12" s="34" t="s">
        <v>205</v>
      </c>
      <c r="M12" s="35">
        <f t="shared" si="0"/>
        <v>0.030000000000000027</v>
      </c>
      <c r="N12" s="59">
        <v>19522581</v>
      </c>
      <c r="O12" s="61">
        <v>0</v>
      </c>
      <c r="P12" s="62">
        <v>695</v>
      </c>
      <c r="Q12" s="63">
        <v>0</v>
      </c>
      <c r="R12" s="40">
        <v>0</v>
      </c>
      <c r="S12" s="44" t="s">
        <v>228</v>
      </c>
    </row>
    <row r="13" spans="1:19" ht="102">
      <c r="A13" s="30" t="s">
        <v>113</v>
      </c>
      <c r="B13" s="13" t="s">
        <v>131</v>
      </c>
      <c r="C13" s="64">
        <v>1403</v>
      </c>
      <c r="D13" s="13" t="s">
        <v>185</v>
      </c>
      <c r="E13" s="31" t="s">
        <v>116</v>
      </c>
      <c r="F13" s="31" t="s">
        <v>116</v>
      </c>
      <c r="G13" s="31" t="s">
        <v>116</v>
      </c>
      <c r="H13" s="31" t="s">
        <v>116</v>
      </c>
      <c r="I13" s="31" t="s">
        <v>116</v>
      </c>
      <c r="J13" s="32">
        <v>0.29</v>
      </c>
      <c r="K13" s="56">
        <v>0.28</v>
      </c>
      <c r="L13" s="46" t="s">
        <v>117</v>
      </c>
      <c r="M13" s="35">
        <f>(K13)-0.25</f>
        <v>0.030000000000000027</v>
      </c>
      <c r="N13" s="59">
        <v>29336730</v>
      </c>
      <c r="O13" s="61">
        <v>0</v>
      </c>
      <c r="P13" s="62">
        <v>728.5</v>
      </c>
      <c r="Q13" s="63">
        <v>0</v>
      </c>
      <c r="R13" s="40">
        <f>Q13*(2251/10237)</f>
        <v>0</v>
      </c>
      <c r="S13" s="44" t="s">
        <v>229</v>
      </c>
    </row>
    <row r="14" spans="1:19" ht="140.25">
      <c r="A14" s="30" t="s">
        <v>113</v>
      </c>
      <c r="B14" s="13" t="s">
        <v>137</v>
      </c>
      <c r="C14" s="64">
        <v>55620</v>
      </c>
      <c r="D14" s="13" t="s">
        <v>23</v>
      </c>
      <c r="E14" s="31" t="s">
        <v>116</v>
      </c>
      <c r="F14" s="31" t="s">
        <v>116</v>
      </c>
      <c r="G14" s="31" t="s">
        <v>116</v>
      </c>
      <c r="H14" s="31" t="s">
        <v>116</v>
      </c>
      <c r="I14" s="31" t="s">
        <v>116</v>
      </c>
      <c r="J14" s="32">
        <v>0.02</v>
      </c>
      <c r="K14" s="56">
        <v>0.02</v>
      </c>
      <c r="L14" s="34" t="s">
        <v>205</v>
      </c>
      <c r="M14" s="35">
        <f t="shared" si="0"/>
        <v>-0.23</v>
      </c>
      <c r="N14" s="59">
        <v>7851013</v>
      </c>
      <c r="O14" s="61">
        <v>0</v>
      </c>
      <c r="P14" s="62">
        <v>1.5</v>
      </c>
      <c r="Q14" s="63">
        <v>0</v>
      </c>
      <c r="R14" s="40">
        <v>0</v>
      </c>
      <c r="S14" s="41" t="s">
        <v>230</v>
      </c>
    </row>
    <row r="15" spans="1:19" ht="140.25">
      <c r="A15" s="30" t="s">
        <v>113</v>
      </c>
      <c r="B15" s="13" t="s">
        <v>137</v>
      </c>
      <c r="C15" s="64">
        <v>55620</v>
      </c>
      <c r="D15" s="13" t="s">
        <v>25</v>
      </c>
      <c r="E15" s="31" t="s">
        <v>116</v>
      </c>
      <c r="F15" s="31" t="s">
        <v>116</v>
      </c>
      <c r="G15" s="31" t="s">
        <v>116</v>
      </c>
      <c r="H15" s="31" t="s">
        <v>116</v>
      </c>
      <c r="I15" s="31" t="s">
        <v>116</v>
      </c>
      <c r="J15" s="32">
        <v>0.02</v>
      </c>
      <c r="K15" s="56">
        <v>0.02</v>
      </c>
      <c r="L15" s="34" t="s">
        <v>205</v>
      </c>
      <c r="M15" s="35">
        <f t="shared" si="0"/>
        <v>-0.23</v>
      </c>
      <c r="N15" s="59">
        <v>8391366</v>
      </c>
      <c r="O15" s="61">
        <v>0</v>
      </c>
      <c r="P15" s="62">
        <v>108.5</v>
      </c>
      <c r="Q15" s="63">
        <v>0</v>
      </c>
      <c r="R15" s="40">
        <v>0</v>
      </c>
      <c r="S15" s="41" t="s">
        <v>231</v>
      </c>
    </row>
    <row r="16" spans="1:19" ht="102">
      <c r="A16" s="30" t="s">
        <v>113</v>
      </c>
      <c r="B16" s="13" t="s">
        <v>29</v>
      </c>
      <c r="C16" s="64">
        <v>1404</v>
      </c>
      <c r="D16" s="13" t="s">
        <v>30</v>
      </c>
      <c r="E16" s="31" t="s">
        <v>116</v>
      </c>
      <c r="F16" s="31" t="s">
        <v>116</v>
      </c>
      <c r="G16" s="31" t="s">
        <v>116</v>
      </c>
      <c r="H16" s="31" t="s">
        <v>116</v>
      </c>
      <c r="I16" s="31" t="s">
        <v>116</v>
      </c>
      <c r="J16" s="32">
        <v>0.38</v>
      </c>
      <c r="K16" s="56">
        <v>0.4</v>
      </c>
      <c r="L16" s="34" t="s">
        <v>205</v>
      </c>
      <c r="M16" s="35">
        <f t="shared" si="0"/>
        <v>0.15000000000000002</v>
      </c>
      <c r="N16" s="59">
        <v>29852</v>
      </c>
      <c r="O16" s="61">
        <v>0</v>
      </c>
      <c r="P16" s="62">
        <v>14</v>
      </c>
      <c r="Q16" s="63">
        <v>0</v>
      </c>
      <c r="R16" s="40">
        <v>0</v>
      </c>
      <c r="S16" s="44" t="s">
        <v>232</v>
      </c>
    </row>
    <row r="17" spans="1:19" ht="102">
      <c r="A17" s="30" t="s">
        <v>113</v>
      </c>
      <c r="B17" s="13" t="s">
        <v>29</v>
      </c>
      <c r="C17" s="64">
        <v>1404</v>
      </c>
      <c r="D17" s="13" t="s">
        <v>32</v>
      </c>
      <c r="E17" s="31" t="s">
        <v>116</v>
      </c>
      <c r="F17" s="31" t="s">
        <v>116</v>
      </c>
      <c r="G17" s="31" t="s">
        <v>116</v>
      </c>
      <c r="H17" s="31" t="s">
        <v>116</v>
      </c>
      <c r="I17" s="31" t="s">
        <v>116</v>
      </c>
      <c r="J17" s="32">
        <v>0.36</v>
      </c>
      <c r="K17" s="56">
        <v>0.34</v>
      </c>
      <c r="L17" s="46" t="s">
        <v>117</v>
      </c>
      <c r="M17" s="35">
        <f>(K17)-0.25</f>
        <v>0.09000000000000002</v>
      </c>
      <c r="N17" s="59">
        <v>113986</v>
      </c>
      <c r="O17" s="61">
        <v>0</v>
      </c>
      <c r="P17" s="62">
        <v>16</v>
      </c>
      <c r="Q17" s="63">
        <v>0</v>
      </c>
      <c r="R17" s="40">
        <f>Q17*(2251/10237)</f>
        <v>0</v>
      </c>
      <c r="S17" s="44" t="s">
        <v>233</v>
      </c>
    </row>
    <row r="18" spans="1:19" ht="25.5">
      <c r="A18" s="30" t="s">
        <v>113</v>
      </c>
      <c r="B18" s="13" t="s">
        <v>29</v>
      </c>
      <c r="C18" s="64">
        <v>1404</v>
      </c>
      <c r="D18" s="13" t="s">
        <v>34</v>
      </c>
      <c r="E18" s="31" t="s">
        <v>116</v>
      </c>
      <c r="F18" s="31" t="s">
        <v>116</v>
      </c>
      <c r="G18" s="31" t="s">
        <v>116</v>
      </c>
      <c r="H18" s="31" t="s">
        <v>116</v>
      </c>
      <c r="I18" s="31" t="s">
        <v>116</v>
      </c>
      <c r="J18" s="32">
        <v>0.02</v>
      </c>
      <c r="K18" s="56">
        <v>0</v>
      </c>
      <c r="L18" s="46" t="s">
        <v>205</v>
      </c>
      <c r="M18" s="35">
        <f>(K18)-0.25</f>
        <v>-0.25</v>
      </c>
      <c r="N18" s="59">
        <v>0</v>
      </c>
      <c r="O18" s="61">
        <v>0</v>
      </c>
      <c r="P18" s="62">
        <v>143</v>
      </c>
      <c r="Q18" s="63">
        <v>0</v>
      </c>
      <c r="R18" s="40">
        <f>Q18*(2251/10237)</f>
        <v>0</v>
      </c>
      <c r="S18" s="41" t="s">
        <v>234</v>
      </c>
    </row>
    <row r="19" spans="1:19" ht="140.25">
      <c r="A19" s="30" t="s">
        <v>113</v>
      </c>
      <c r="B19" s="13" t="s">
        <v>147</v>
      </c>
      <c r="C19" s="64">
        <v>8056</v>
      </c>
      <c r="D19" s="13" t="s">
        <v>127</v>
      </c>
      <c r="E19" s="31" t="s">
        <v>116</v>
      </c>
      <c r="F19" s="31" t="s">
        <v>116</v>
      </c>
      <c r="G19" s="31" t="s">
        <v>116</v>
      </c>
      <c r="H19" s="31" t="s">
        <v>116</v>
      </c>
      <c r="I19" s="31" t="s">
        <v>116</v>
      </c>
      <c r="J19" s="32">
        <v>0.1</v>
      </c>
      <c r="K19" s="56">
        <v>0.13</v>
      </c>
      <c r="L19" s="34" t="s">
        <v>205</v>
      </c>
      <c r="M19" s="35">
        <f t="shared" si="0"/>
        <v>-0.12</v>
      </c>
      <c r="N19" s="59">
        <v>5917959</v>
      </c>
      <c r="O19" s="61">
        <v>0</v>
      </c>
      <c r="P19" s="62">
        <v>382</v>
      </c>
      <c r="Q19" s="63">
        <v>0</v>
      </c>
      <c r="R19" s="40">
        <v>0</v>
      </c>
      <c r="S19" s="41" t="s">
        <v>235</v>
      </c>
    </row>
    <row r="20" spans="1:19" ht="140.25">
      <c r="A20" s="30" t="s">
        <v>113</v>
      </c>
      <c r="B20" s="13" t="s">
        <v>147</v>
      </c>
      <c r="C20" s="64">
        <v>8056</v>
      </c>
      <c r="D20" s="13" t="s">
        <v>133</v>
      </c>
      <c r="E20" s="31" t="s">
        <v>116</v>
      </c>
      <c r="F20" s="31" t="s">
        <v>116</v>
      </c>
      <c r="G20" s="31" t="s">
        <v>116</v>
      </c>
      <c r="H20" s="31" t="s">
        <v>116</v>
      </c>
      <c r="I20" s="31" t="s">
        <v>116</v>
      </c>
      <c r="J20" s="32">
        <v>0.17</v>
      </c>
      <c r="K20" s="56">
        <v>0.18</v>
      </c>
      <c r="L20" s="34" t="s">
        <v>205</v>
      </c>
      <c r="M20" s="35">
        <f t="shared" si="0"/>
        <v>-0.07</v>
      </c>
      <c r="N20" s="59">
        <v>2932346</v>
      </c>
      <c r="O20" s="61">
        <v>0</v>
      </c>
      <c r="P20" s="62">
        <v>316</v>
      </c>
      <c r="Q20" s="63">
        <v>0</v>
      </c>
      <c r="R20" s="40">
        <v>0</v>
      </c>
      <c r="S20" s="41" t="s">
        <v>236</v>
      </c>
    </row>
    <row r="21" spans="1:19" ht="140.25">
      <c r="A21" s="30" t="s">
        <v>113</v>
      </c>
      <c r="B21" s="13" t="s">
        <v>149</v>
      </c>
      <c r="C21" s="64">
        <v>1394</v>
      </c>
      <c r="D21" s="13" t="s">
        <v>127</v>
      </c>
      <c r="E21" s="31" t="s">
        <v>116</v>
      </c>
      <c r="F21" s="31" t="s">
        <v>116</v>
      </c>
      <c r="G21" s="31" t="s">
        <v>116</v>
      </c>
      <c r="H21" s="31" t="s">
        <v>116</v>
      </c>
      <c r="I21" s="31" t="s">
        <v>116</v>
      </c>
      <c r="J21" s="32">
        <v>0.12</v>
      </c>
      <c r="K21" s="56">
        <v>0.13</v>
      </c>
      <c r="L21" s="34" t="s">
        <v>205</v>
      </c>
      <c r="M21" s="35">
        <f t="shared" si="0"/>
        <v>-0.12</v>
      </c>
      <c r="N21" s="59">
        <v>559050</v>
      </c>
      <c r="O21" s="61">
        <v>0</v>
      </c>
      <c r="P21" s="62">
        <v>55.5</v>
      </c>
      <c r="Q21" s="63">
        <v>0</v>
      </c>
      <c r="R21" s="40">
        <v>0</v>
      </c>
      <c r="S21" s="41" t="s">
        <v>237</v>
      </c>
    </row>
    <row r="22" spans="1:19" ht="140.25">
      <c r="A22" s="30" t="s">
        <v>113</v>
      </c>
      <c r="B22" s="13" t="s">
        <v>149</v>
      </c>
      <c r="C22" s="64">
        <v>1394</v>
      </c>
      <c r="D22" s="13" t="s">
        <v>133</v>
      </c>
      <c r="E22" s="31" t="s">
        <v>116</v>
      </c>
      <c r="F22" s="31" t="s">
        <v>116</v>
      </c>
      <c r="G22" s="31" t="s">
        <v>116</v>
      </c>
      <c r="H22" s="31" t="s">
        <v>116</v>
      </c>
      <c r="I22" s="31" t="s">
        <v>116</v>
      </c>
      <c r="J22" s="32">
        <v>0.13</v>
      </c>
      <c r="K22" s="56">
        <v>0.13</v>
      </c>
      <c r="L22" s="34" t="s">
        <v>205</v>
      </c>
      <c r="M22" s="35">
        <f t="shared" si="0"/>
        <v>-0.12</v>
      </c>
      <c r="N22" s="59">
        <v>1021876</v>
      </c>
      <c r="O22" s="61">
        <v>0</v>
      </c>
      <c r="P22" s="62">
        <v>92</v>
      </c>
      <c r="Q22" s="63">
        <v>0</v>
      </c>
      <c r="R22" s="40">
        <v>0</v>
      </c>
      <c r="S22" s="41" t="s">
        <v>238</v>
      </c>
    </row>
    <row r="23" spans="1:19" ht="140.25">
      <c r="A23" s="30" t="s">
        <v>113</v>
      </c>
      <c r="B23" s="13" t="s">
        <v>149</v>
      </c>
      <c r="C23" s="64">
        <v>1394</v>
      </c>
      <c r="D23" s="13" t="s">
        <v>135</v>
      </c>
      <c r="E23" s="31" t="s">
        <v>116</v>
      </c>
      <c r="F23" s="31" t="s">
        <v>116</v>
      </c>
      <c r="G23" s="31" t="s">
        <v>116</v>
      </c>
      <c r="H23" s="31" t="s">
        <v>116</v>
      </c>
      <c r="I23" s="31" t="s">
        <v>116</v>
      </c>
      <c r="J23" s="32">
        <v>0</v>
      </c>
      <c r="K23" s="56">
        <v>0.02</v>
      </c>
      <c r="L23" s="34" t="s">
        <v>205</v>
      </c>
      <c r="M23" s="35">
        <f t="shared" si="0"/>
        <v>-0.23</v>
      </c>
      <c r="N23" s="59">
        <v>13008</v>
      </c>
      <c r="O23" s="61">
        <v>0</v>
      </c>
      <c r="P23" s="62">
        <v>102</v>
      </c>
      <c r="Q23" s="63">
        <v>0</v>
      </c>
      <c r="R23" s="40">
        <v>0</v>
      </c>
      <c r="S23" s="41" t="s">
        <v>239</v>
      </c>
    </row>
    <row r="24" spans="1:19" ht="140.25">
      <c r="A24" s="30" t="s">
        <v>113</v>
      </c>
      <c r="B24" s="13" t="s">
        <v>149</v>
      </c>
      <c r="C24" s="64">
        <v>1394</v>
      </c>
      <c r="D24" s="13" t="s">
        <v>207</v>
      </c>
      <c r="E24" s="31" t="s">
        <v>116</v>
      </c>
      <c r="F24" s="31" t="s">
        <v>116</v>
      </c>
      <c r="G24" s="31" t="s">
        <v>116</v>
      </c>
      <c r="H24" s="31" t="s">
        <v>116</v>
      </c>
      <c r="I24" s="31" t="s">
        <v>116</v>
      </c>
      <c r="J24" s="32">
        <v>0.17</v>
      </c>
      <c r="K24" s="56">
        <v>0.17</v>
      </c>
      <c r="L24" s="34" t="s">
        <v>205</v>
      </c>
      <c r="M24" s="35">
        <f t="shared" si="0"/>
        <v>-0.07999999999999999</v>
      </c>
      <c r="N24" s="59">
        <v>1102882</v>
      </c>
      <c r="O24" s="61">
        <v>0</v>
      </c>
      <c r="P24" s="62">
        <v>64.5</v>
      </c>
      <c r="Q24" s="63">
        <v>0</v>
      </c>
      <c r="R24" s="40">
        <v>0</v>
      </c>
      <c r="S24" s="41" t="s">
        <v>240</v>
      </c>
    </row>
    <row r="25" spans="1:19" ht="25.5">
      <c r="A25" s="30" t="s">
        <v>113</v>
      </c>
      <c r="B25" s="13" t="s">
        <v>149</v>
      </c>
      <c r="C25" s="64">
        <v>1394</v>
      </c>
      <c r="D25" s="13" t="s">
        <v>185</v>
      </c>
      <c r="E25" s="31" t="s">
        <v>116</v>
      </c>
      <c r="F25" s="31" t="s">
        <v>116</v>
      </c>
      <c r="G25" s="31" t="s">
        <v>116</v>
      </c>
      <c r="H25" s="31" t="s">
        <v>116</v>
      </c>
      <c r="I25" s="31" t="s">
        <v>116</v>
      </c>
      <c r="J25" s="32">
        <v>0.1</v>
      </c>
      <c r="K25" s="56">
        <v>0</v>
      </c>
      <c r="L25" s="46" t="s">
        <v>205</v>
      </c>
      <c r="M25" s="35">
        <f>(K25)-0.25</f>
        <v>-0.25</v>
      </c>
      <c r="N25" s="59">
        <v>0</v>
      </c>
      <c r="O25" s="61">
        <v>0</v>
      </c>
      <c r="P25" s="62">
        <v>177.5</v>
      </c>
      <c r="Q25" s="63">
        <v>0</v>
      </c>
      <c r="R25" s="40">
        <f>Q25*(2251/10237)</f>
        <v>0</v>
      </c>
      <c r="S25" s="41" t="s">
        <v>241</v>
      </c>
    </row>
    <row r="26" spans="1:19" ht="140.25">
      <c r="A26" s="30" t="s">
        <v>162</v>
      </c>
      <c r="B26" s="30" t="s">
        <v>42</v>
      </c>
      <c r="C26" s="65">
        <v>55801</v>
      </c>
      <c r="D26" s="31" t="s">
        <v>43</v>
      </c>
      <c r="E26" s="31" t="s">
        <v>116</v>
      </c>
      <c r="F26" s="31" t="s">
        <v>116</v>
      </c>
      <c r="G26" s="31" t="s">
        <v>116</v>
      </c>
      <c r="H26" s="31" t="s">
        <v>116</v>
      </c>
      <c r="I26" s="31" t="s">
        <v>116</v>
      </c>
      <c r="J26" s="32">
        <v>0.03</v>
      </c>
      <c r="K26" s="58" t="s">
        <v>124</v>
      </c>
      <c r="L26" s="34" t="s">
        <v>205</v>
      </c>
      <c r="M26" s="35">
        <f t="shared" si="0"/>
        <v>-0.22</v>
      </c>
      <c r="N26" s="59">
        <v>6980914</v>
      </c>
      <c r="O26" s="61">
        <v>0</v>
      </c>
      <c r="P26" s="62">
        <v>62.9</v>
      </c>
      <c r="Q26" s="63">
        <v>0</v>
      </c>
      <c r="R26" s="40">
        <v>0</v>
      </c>
      <c r="S26" s="41" t="s">
        <v>242</v>
      </c>
    </row>
    <row r="27" spans="1:19" ht="140.25">
      <c r="A27" s="30" t="s">
        <v>162</v>
      </c>
      <c r="B27" s="30" t="s">
        <v>42</v>
      </c>
      <c r="C27" s="65">
        <v>55801</v>
      </c>
      <c r="D27" s="31" t="s">
        <v>47</v>
      </c>
      <c r="E27" s="31" t="s">
        <v>116</v>
      </c>
      <c r="F27" s="31" t="s">
        <v>116</v>
      </c>
      <c r="G27" s="31" t="s">
        <v>116</v>
      </c>
      <c r="H27" s="31" t="s">
        <v>116</v>
      </c>
      <c r="I27" s="31" t="s">
        <v>116</v>
      </c>
      <c r="J27" s="32">
        <v>0.03</v>
      </c>
      <c r="K27" s="58" t="s">
        <v>124</v>
      </c>
      <c r="L27" s="34" t="s">
        <v>205</v>
      </c>
      <c r="M27" s="35">
        <f t="shared" si="0"/>
        <v>-0.22</v>
      </c>
      <c r="N27" s="59">
        <v>6632218</v>
      </c>
      <c r="O27" s="61">
        <v>0</v>
      </c>
      <c r="P27" s="62">
        <v>60.4</v>
      </c>
      <c r="Q27" s="63">
        <v>0</v>
      </c>
      <c r="R27" s="40">
        <v>0</v>
      </c>
      <c r="S27" s="41" t="s">
        <v>243</v>
      </c>
    </row>
    <row r="28" spans="1:19" ht="140.25">
      <c r="A28" s="30" t="s">
        <v>162</v>
      </c>
      <c r="B28" s="30" t="s">
        <v>49</v>
      </c>
      <c r="C28" s="65">
        <v>54144</v>
      </c>
      <c r="D28" s="31" t="s">
        <v>50</v>
      </c>
      <c r="E28" s="31" t="s">
        <v>116</v>
      </c>
      <c r="F28" s="31" t="s">
        <v>116</v>
      </c>
      <c r="G28" s="31" t="s">
        <v>116</v>
      </c>
      <c r="H28" s="31" t="s">
        <v>116</v>
      </c>
      <c r="I28" s="31" t="s">
        <v>116</v>
      </c>
      <c r="J28" s="32">
        <v>0.14</v>
      </c>
      <c r="K28" s="56">
        <v>0.17</v>
      </c>
      <c r="L28" s="38" t="s">
        <v>205</v>
      </c>
      <c r="M28" s="35">
        <f t="shared" si="0"/>
        <v>-0.07999999999999999</v>
      </c>
      <c r="N28" s="59">
        <v>2693694</v>
      </c>
      <c r="O28" s="61">
        <v>0</v>
      </c>
      <c r="P28" s="62">
        <v>168</v>
      </c>
      <c r="Q28" s="63">
        <v>0</v>
      </c>
      <c r="R28" s="40">
        <v>0</v>
      </c>
      <c r="S28" s="41" t="s">
        <v>244</v>
      </c>
    </row>
    <row r="29" spans="1:19" ht="140.25">
      <c r="A29" s="30" t="s">
        <v>177</v>
      </c>
      <c r="B29" s="30" t="s">
        <v>178</v>
      </c>
      <c r="C29" s="65">
        <v>3992</v>
      </c>
      <c r="D29" s="31" t="s">
        <v>185</v>
      </c>
      <c r="E29" s="31" t="s">
        <v>116</v>
      </c>
      <c r="F29" s="31" t="s">
        <v>116</v>
      </c>
      <c r="G29" s="31" t="s">
        <v>116</v>
      </c>
      <c r="H29" s="31" t="s">
        <v>116</v>
      </c>
      <c r="I29" s="31" t="s">
        <v>116</v>
      </c>
      <c r="J29" s="32">
        <v>0.14</v>
      </c>
      <c r="K29" s="56">
        <v>0.14</v>
      </c>
      <c r="L29" s="38" t="s">
        <v>205</v>
      </c>
      <c r="M29" s="35">
        <f t="shared" si="0"/>
        <v>-0.10999999999999999</v>
      </c>
      <c r="N29" s="59">
        <v>10602</v>
      </c>
      <c r="O29" s="61">
        <v>0</v>
      </c>
      <c r="P29" s="62">
        <v>1</v>
      </c>
      <c r="Q29" s="63">
        <v>0</v>
      </c>
      <c r="R29" s="40">
        <v>0</v>
      </c>
      <c r="S29" s="41" t="s">
        <v>245</v>
      </c>
    </row>
    <row r="30" spans="1:19" ht="140.25">
      <c r="A30" s="30" t="s">
        <v>177</v>
      </c>
      <c r="B30" s="30" t="s">
        <v>181</v>
      </c>
      <c r="C30" s="65">
        <v>8023</v>
      </c>
      <c r="D30" s="31" t="s">
        <v>133</v>
      </c>
      <c r="E30" s="31" t="s">
        <v>145</v>
      </c>
      <c r="F30" s="31" t="s">
        <v>145</v>
      </c>
      <c r="G30" s="31" t="s">
        <v>145</v>
      </c>
      <c r="H30" s="31" t="s">
        <v>145</v>
      </c>
      <c r="I30" s="31" t="s">
        <v>145</v>
      </c>
      <c r="J30" s="32">
        <v>0.12</v>
      </c>
      <c r="K30" s="58" t="s">
        <v>141</v>
      </c>
      <c r="L30" s="34" t="s">
        <v>205</v>
      </c>
      <c r="M30" s="35">
        <f t="shared" si="0"/>
        <v>-0.12</v>
      </c>
      <c r="N30" s="59">
        <v>39027798</v>
      </c>
      <c r="O30" s="61">
        <v>0</v>
      </c>
      <c r="P30" s="62">
        <v>2342</v>
      </c>
      <c r="Q30" s="63">
        <v>0</v>
      </c>
      <c r="R30" s="40">
        <v>0</v>
      </c>
      <c r="S30" s="41" t="s">
        <v>246</v>
      </c>
    </row>
    <row r="31" spans="1:19" ht="140.25">
      <c r="A31" s="30" t="s">
        <v>177</v>
      </c>
      <c r="B31" s="30" t="s">
        <v>184</v>
      </c>
      <c r="C31" s="65">
        <v>4050</v>
      </c>
      <c r="D31" s="31" t="s">
        <v>207</v>
      </c>
      <c r="E31" s="31" t="s">
        <v>186</v>
      </c>
      <c r="F31" s="31" t="s">
        <v>165</v>
      </c>
      <c r="G31" s="31" t="s">
        <v>145</v>
      </c>
      <c r="H31" s="31" t="s">
        <v>117</v>
      </c>
      <c r="I31" s="31" t="s">
        <v>145</v>
      </c>
      <c r="J31" s="32">
        <v>0.18</v>
      </c>
      <c r="K31" s="58" t="s">
        <v>54</v>
      </c>
      <c r="L31" s="34" t="s">
        <v>205</v>
      </c>
      <c r="M31" s="35">
        <f t="shared" si="0"/>
        <v>-0.07</v>
      </c>
      <c r="N31" s="59">
        <v>21719200</v>
      </c>
      <c r="O31" s="61">
        <v>0</v>
      </c>
      <c r="P31" s="62">
        <v>760</v>
      </c>
      <c r="Q31" s="63">
        <v>0</v>
      </c>
      <c r="R31" s="40">
        <v>0</v>
      </c>
      <c r="S31" s="41" t="s">
        <v>247</v>
      </c>
    </row>
    <row r="32" spans="1:19" ht="140.25">
      <c r="A32" s="30" t="s">
        <v>177</v>
      </c>
      <c r="B32" s="30" t="s">
        <v>191</v>
      </c>
      <c r="C32" s="65">
        <v>4041</v>
      </c>
      <c r="D32" s="31" t="s">
        <v>185</v>
      </c>
      <c r="E32" s="31" t="s">
        <v>190</v>
      </c>
      <c r="F32" s="31" t="s">
        <v>165</v>
      </c>
      <c r="G32" s="31" t="s">
        <v>165</v>
      </c>
      <c r="H32" s="31" t="s">
        <v>117</v>
      </c>
      <c r="I32" s="31" t="s">
        <v>117</v>
      </c>
      <c r="J32" s="32" t="s">
        <v>165</v>
      </c>
      <c r="K32" s="56">
        <v>0.18</v>
      </c>
      <c r="L32" s="38" t="s">
        <v>205</v>
      </c>
      <c r="M32" s="35">
        <f t="shared" si="0"/>
        <v>-0.07</v>
      </c>
      <c r="N32" s="59">
        <v>15202041</v>
      </c>
      <c r="O32" s="61">
        <v>0</v>
      </c>
      <c r="P32" s="62">
        <v>532</v>
      </c>
      <c r="Q32" s="63">
        <v>0</v>
      </c>
      <c r="R32" s="40">
        <v>0</v>
      </c>
      <c r="S32" s="41" t="s">
        <v>248</v>
      </c>
    </row>
    <row r="33" spans="1:19" ht="140.25">
      <c r="A33" s="30" t="s">
        <v>177</v>
      </c>
      <c r="B33" s="30" t="s">
        <v>191</v>
      </c>
      <c r="C33" s="65">
        <v>4041</v>
      </c>
      <c r="D33" s="31" t="s">
        <v>144</v>
      </c>
      <c r="E33" s="31" t="s">
        <v>190</v>
      </c>
      <c r="F33" s="31" t="s">
        <v>165</v>
      </c>
      <c r="G33" s="31" t="s">
        <v>165</v>
      </c>
      <c r="H33" s="31" t="s">
        <v>117</v>
      </c>
      <c r="I33" s="31" t="s">
        <v>117</v>
      </c>
      <c r="J33" s="32" t="s">
        <v>165</v>
      </c>
      <c r="K33" s="56">
        <v>0.18</v>
      </c>
      <c r="L33" s="38" t="s">
        <v>205</v>
      </c>
      <c r="M33" s="35">
        <f t="shared" si="0"/>
        <v>-0.07</v>
      </c>
      <c r="N33" s="59">
        <v>13942322</v>
      </c>
      <c r="O33" s="61">
        <v>0</v>
      </c>
      <c r="P33" s="62">
        <v>488</v>
      </c>
      <c r="Q33" s="63">
        <v>0</v>
      </c>
      <c r="R33" s="40">
        <v>0</v>
      </c>
      <c r="S33" s="41" t="s">
        <v>249</v>
      </c>
    </row>
    <row r="36" spans="1:18" ht="12.75">
      <c r="A36" s="47" t="s">
        <v>194</v>
      </c>
      <c r="B36" s="48"/>
      <c r="C36" s="48"/>
      <c r="D36" s="48"/>
      <c r="E36" s="48"/>
      <c r="F36" s="48"/>
      <c r="G36" s="48"/>
      <c r="H36" s="31"/>
      <c r="I36" s="31"/>
      <c r="J36" s="49"/>
      <c r="K36" s="31"/>
      <c r="L36" s="31"/>
      <c r="M36" s="35"/>
      <c r="N36" s="31"/>
      <c r="O36" s="39"/>
      <c r="P36" s="50"/>
      <c r="Q36" s="36"/>
      <c r="R36" s="36"/>
    </row>
    <row r="37" spans="1:18" ht="12.75">
      <c r="A37" s="80" t="s">
        <v>195</v>
      </c>
      <c r="B37" s="80"/>
      <c r="C37" s="80"/>
      <c r="D37" s="80"/>
      <c r="E37" s="80"/>
      <c r="F37" s="80"/>
      <c r="G37" s="80"/>
      <c r="H37" s="81"/>
      <c r="I37" s="81"/>
      <c r="J37" s="81"/>
      <c r="K37" s="81"/>
      <c r="L37" s="81"/>
      <c r="M37" s="81"/>
      <c r="N37" s="81"/>
      <c r="O37" s="81"/>
      <c r="P37" s="50"/>
      <c r="Q37" s="36"/>
      <c r="R37" s="36"/>
    </row>
    <row r="38" spans="1:18" ht="12.75">
      <c r="A38" s="80" t="s">
        <v>196</v>
      </c>
      <c r="B38" s="80"/>
      <c r="C38" s="80"/>
      <c r="D38" s="80"/>
      <c r="E38" s="80"/>
      <c r="F38" s="80"/>
      <c r="G38" s="80"/>
      <c r="H38" s="81"/>
      <c r="I38" s="81"/>
      <c r="J38" s="49"/>
      <c r="K38" s="31"/>
      <c r="L38" s="31"/>
      <c r="M38" s="35"/>
      <c r="N38" s="31"/>
      <c r="O38" s="39"/>
      <c r="P38" s="50"/>
      <c r="Q38" s="36"/>
      <c r="R38" s="36"/>
    </row>
    <row r="39" spans="1:18" ht="12.75">
      <c r="A39" s="37"/>
      <c r="B39" s="48"/>
      <c r="C39" s="37"/>
      <c r="D39" s="37"/>
      <c r="E39" s="37"/>
      <c r="F39" s="37"/>
      <c r="G39" s="37"/>
      <c r="H39" s="51"/>
      <c r="I39" s="51"/>
      <c r="J39" s="49"/>
      <c r="K39" s="31"/>
      <c r="L39" s="31"/>
      <c r="M39" s="35"/>
      <c r="N39" s="31"/>
      <c r="O39" s="39"/>
      <c r="P39" s="50"/>
      <c r="Q39" s="36"/>
      <c r="R39" s="36"/>
    </row>
    <row r="40" spans="1:18" ht="12.75">
      <c r="A40" s="47" t="s">
        <v>197</v>
      </c>
      <c r="B40" s="48"/>
      <c r="C40" s="37"/>
      <c r="D40" s="37"/>
      <c r="E40" s="37"/>
      <c r="F40" s="37"/>
      <c r="G40" s="37"/>
      <c r="H40" s="51"/>
      <c r="I40" s="51"/>
      <c r="J40" s="49"/>
      <c r="K40" s="31"/>
      <c r="L40" s="31"/>
      <c r="M40" s="35"/>
      <c r="N40" s="31"/>
      <c r="O40" s="39"/>
      <c r="P40" s="50"/>
      <c r="Q40" s="36"/>
      <c r="R40" s="36"/>
    </row>
    <row r="41" spans="1:19" ht="12.75">
      <c r="A41" s="76" t="s">
        <v>198</v>
      </c>
      <c r="B41" s="80"/>
      <c r="C41" s="80"/>
      <c r="D41" s="80"/>
      <c r="E41" s="80"/>
      <c r="F41" s="80"/>
      <c r="G41" s="80"/>
      <c r="H41" s="80"/>
      <c r="I41" s="80"/>
      <c r="J41" s="80"/>
      <c r="K41" s="80"/>
      <c r="L41" s="80"/>
      <c r="M41" s="80"/>
      <c r="N41" s="80"/>
      <c r="O41" s="80"/>
      <c r="P41" s="80"/>
      <c r="Q41" s="80"/>
      <c r="R41" s="80"/>
      <c r="S41" s="80"/>
    </row>
    <row r="42" spans="1:19" ht="12.75">
      <c r="A42" s="80"/>
      <c r="B42" s="80"/>
      <c r="C42" s="80"/>
      <c r="D42" s="80"/>
      <c r="E42" s="80"/>
      <c r="F42" s="80"/>
      <c r="G42" s="80"/>
      <c r="H42" s="80"/>
      <c r="I42" s="80"/>
      <c r="J42" s="80"/>
      <c r="K42" s="80"/>
      <c r="L42" s="80"/>
      <c r="M42" s="80"/>
      <c r="N42" s="80"/>
      <c r="O42" s="80"/>
      <c r="P42" s="80"/>
      <c r="Q42" s="80"/>
      <c r="R42" s="80"/>
      <c r="S42" s="80"/>
    </row>
    <row r="43" spans="1:19" ht="12.75">
      <c r="A43" s="52"/>
      <c r="C43" s="52"/>
      <c r="D43" s="52"/>
      <c r="E43" s="52"/>
      <c r="F43" s="52"/>
      <c r="G43" s="52"/>
      <c r="H43" s="52"/>
      <c r="I43" s="52"/>
      <c r="J43" s="52"/>
      <c r="K43" s="52"/>
      <c r="L43" s="52"/>
      <c r="M43" s="52"/>
      <c r="N43" s="52"/>
      <c r="O43" s="52"/>
      <c r="P43" s="52"/>
      <c r="Q43" s="52"/>
      <c r="R43" s="52"/>
      <c r="S43" s="52"/>
    </row>
    <row r="44" spans="1:18" ht="12.75">
      <c r="A44" s="82" t="s">
        <v>60</v>
      </c>
      <c r="B44" s="83"/>
      <c r="C44" s="30"/>
      <c r="D44" s="31"/>
      <c r="E44" s="31"/>
      <c r="F44" s="31"/>
      <c r="G44" s="31"/>
      <c r="H44" s="31"/>
      <c r="I44" s="31"/>
      <c r="J44" s="49"/>
      <c r="K44" s="31"/>
      <c r="L44" s="31"/>
      <c r="M44" s="35"/>
      <c r="N44" s="31"/>
      <c r="O44" s="39"/>
      <c r="P44" s="50"/>
      <c r="Q44" s="36"/>
      <c r="R44" s="36"/>
    </row>
    <row r="45" spans="1:18" ht="12.75">
      <c r="A45" s="53"/>
      <c r="B45" s="52"/>
      <c r="C45" s="30"/>
      <c r="D45" s="31"/>
      <c r="E45" s="31"/>
      <c r="F45" s="31"/>
      <c r="G45" s="31"/>
      <c r="H45" s="31"/>
      <c r="I45" s="31"/>
      <c r="J45" s="49"/>
      <c r="K45" s="31"/>
      <c r="L45" s="31"/>
      <c r="M45" s="35"/>
      <c r="N45" s="31"/>
      <c r="O45" s="39"/>
      <c r="P45" s="50"/>
      <c r="Q45" s="36"/>
      <c r="R45" s="36"/>
    </row>
    <row r="46" spans="1:18" ht="12.75">
      <c r="A46" s="27" t="s">
        <v>200</v>
      </c>
      <c r="B46" s="27"/>
      <c r="C46" s="3"/>
      <c r="D46" s="14"/>
      <c r="E46" s="14"/>
      <c r="F46" s="14"/>
      <c r="G46" s="14"/>
      <c r="H46" s="14"/>
      <c r="I46" s="14"/>
      <c r="J46" s="24"/>
      <c r="K46" s="14"/>
      <c r="L46" s="14"/>
      <c r="M46" s="17"/>
      <c r="N46" s="14"/>
      <c r="O46" s="19"/>
      <c r="P46" s="50"/>
      <c r="Q46" s="36"/>
      <c r="R46" s="36"/>
    </row>
    <row r="47" spans="1:18" ht="12.75">
      <c r="A47" s="53"/>
      <c r="B47" s="52"/>
      <c r="C47" s="30"/>
      <c r="D47" s="31"/>
      <c r="E47" s="31"/>
      <c r="F47" s="31"/>
      <c r="G47" s="31"/>
      <c r="H47" s="31"/>
      <c r="I47" s="31"/>
      <c r="J47" s="49"/>
      <c r="K47" s="31"/>
      <c r="L47" s="31"/>
      <c r="M47" s="35"/>
      <c r="N47" s="31"/>
      <c r="O47" s="39"/>
      <c r="P47" s="50"/>
      <c r="Q47" s="36"/>
      <c r="R47" s="36"/>
    </row>
    <row r="48" spans="1:18" ht="12.75">
      <c r="A48" s="76" t="s">
        <v>201</v>
      </c>
      <c r="B48" s="81"/>
      <c r="C48" s="81"/>
      <c r="D48" s="81"/>
      <c r="E48" s="81"/>
      <c r="F48" s="81"/>
      <c r="G48" s="81"/>
      <c r="H48" s="81"/>
      <c r="I48" s="81"/>
      <c r="J48" s="81"/>
      <c r="K48" s="81"/>
      <c r="L48" s="81"/>
      <c r="M48" s="81"/>
      <c r="N48" s="81"/>
      <c r="O48" s="81"/>
      <c r="P48" s="81"/>
      <c r="Q48" s="81"/>
      <c r="R48" s="81"/>
    </row>
    <row r="49" spans="1:18" ht="12.75">
      <c r="A49" s="81"/>
      <c r="B49" s="81"/>
      <c r="C49" s="81"/>
      <c r="D49" s="81"/>
      <c r="E49" s="81"/>
      <c r="F49" s="81"/>
      <c r="G49" s="81"/>
      <c r="H49" s="81"/>
      <c r="I49" s="81"/>
      <c r="J49" s="81"/>
      <c r="K49" s="81"/>
      <c r="L49" s="81"/>
      <c r="M49" s="81"/>
      <c r="N49" s="81"/>
      <c r="O49" s="81"/>
      <c r="P49" s="81"/>
      <c r="Q49" s="81"/>
      <c r="R49" s="81"/>
    </row>
    <row r="50" spans="1:18" ht="12.75">
      <c r="A50" s="53"/>
      <c r="B50" s="52"/>
      <c r="C50" s="30"/>
      <c r="D50" s="31"/>
      <c r="E50" s="31"/>
      <c r="F50" s="31"/>
      <c r="G50" s="31"/>
      <c r="H50" s="31"/>
      <c r="I50" s="31"/>
      <c r="J50" s="49"/>
      <c r="K50" s="31"/>
      <c r="L50" s="31"/>
      <c r="M50" s="35"/>
      <c r="N50" s="31"/>
      <c r="O50" s="39"/>
      <c r="P50" s="50"/>
      <c r="Q50" s="36"/>
      <c r="R50" s="36"/>
    </row>
    <row r="51" spans="1:19" ht="12.75">
      <c r="A51" s="78" t="s">
        <v>71</v>
      </c>
      <c r="B51" s="76"/>
      <c r="C51" s="76"/>
      <c r="D51" s="76"/>
      <c r="E51" s="77"/>
      <c r="F51" s="77"/>
      <c r="G51" s="77"/>
      <c r="H51" s="77"/>
      <c r="I51" s="77"/>
      <c r="J51" s="77"/>
      <c r="K51" s="77"/>
      <c r="L51" s="77"/>
      <c r="M51" s="77"/>
      <c r="N51" s="77"/>
      <c r="O51" s="77"/>
      <c r="P51" s="77"/>
      <c r="Q51" s="77"/>
      <c r="R51" s="77"/>
      <c r="S51" s="77"/>
    </row>
    <row r="52" spans="1:19" ht="12.75">
      <c r="A52" s="77"/>
      <c r="B52" s="77"/>
      <c r="C52" s="77"/>
      <c r="D52" s="77"/>
      <c r="E52" s="77"/>
      <c r="F52" s="77"/>
      <c r="G52" s="77"/>
      <c r="H52" s="77"/>
      <c r="I52" s="77"/>
      <c r="J52" s="77"/>
      <c r="K52" s="77"/>
      <c r="L52" s="77"/>
      <c r="M52" s="77"/>
      <c r="N52" s="77"/>
      <c r="O52" s="77"/>
      <c r="P52" s="77"/>
      <c r="Q52" s="77"/>
      <c r="R52" s="77"/>
      <c r="S52" s="77"/>
    </row>
    <row r="53" spans="1:19" ht="12.75">
      <c r="A53" s="77"/>
      <c r="B53" s="77"/>
      <c r="C53" s="77"/>
      <c r="D53" s="77"/>
      <c r="E53" s="77"/>
      <c r="F53" s="77"/>
      <c r="G53" s="77"/>
      <c r="H53" s="77"/>
      <c r="I53" s="77"/>
      <c r="J53" s="77"/>
      <c r="K53" s="77"/>
      <c r="L53" s="77"/>
      <c r="M53" s="77"/>
      <c r="N53" s="77"/>
      <c r="O53" s="77"/>
      <c r="P53" s="77"/>
      <c r="Q53" s="77"/>
      <c r="R53" s="77"/>
      <c r="S53" s="77"/>
    </row>
    <row r="54" spans="1:18" ht="12.75">
      <c r="A54" s="51"/>
      <c r="B54" s="51"/>
      <c r="C54" s="51"/>
      <c r="D54" s="51"/>
      <c r="E54" s="51"/>
      <c r="F54" s="51"/>
      <c r="G54" s="51"/>
      <c r="H54" s="51"/>
      <c r="I54" s="51"/>
      <c r="J54" s="51"/>
      <c r="K54" s="51"/>
      <c r="L54" s="51"/>
      <c r="M54" s="51"/>
      <c r="N54" s="51"/>
      <c r="O54" s="51"/>
      <c r="P54" s="51"/>
      <c r="Q54" s="51"/>
      <c r="R54" s="51"/>
    </row>
    <row r="55" spans="1:19" s="55" customFormat="1" ht="12.75">
      <c r="A55" s="78" t="s">
        <v>73</v>
      </c>
      <c r="B55" s="81"/>
      <c r="C55" s="81"/>
      <c r="D55" s="81"/>
      <c r="E55" s="81"/>
      <c r="F55" s="81"/>
      <c r="G55" s="81"/>
      <c r="H55" s="81"/>
      <c r="I55" s="81"/>
      <c r="J55" s="81"/>
      <c r="K55" s="81"/>
      <c r="L55" s="81"/>
      <c r="M55" s="81"/>
      <c r="N55" s="81"/>
      <c r="O55" s="81"/>
      <c r="P55" s="81"/>
      <c r="Q55" s="81"/>
      <c r="R55" s="81"/>
      <c r="S55" s="81"/>
    </row>
    <row r="56" spans="1:19" s="55" customFormat="1" ht="12.75">
      <c r="A56" s="81"/>
      <c r="B56" s="81"/>
      <c r="C56" s="81"/>
      <c r="D56" s="81"/>
      <c r="E56" s="81"/>
      <c r="F56" s="81"/>
      <c r="G56" s="81"/>
      <c r="H56" s="81"/>
      <c r="I56" s="81"/>
      <c r="J56" s="81"/>
      <c r="K56" s="81"/>
      <c r="L56" s="81"/>
      <c r="M56" s="81"/>
      <c r="N56" s="81"/>
      <c r="O56" s="81"/>
      <c r="P56" s="81"/>
      <c r="Q56" s="81"/>
      <c r="R56" s="81"/>
      <c r="S56" s="81"/>
    </row>
    <row r="57" spans="1:19" s="55" customFormat="1" ht="12.75">
      <c r="A57" s="51"/>
      <c r="B57" s="51"/>
      <c r="C57" s="51"/>
      <c r="D57" s="51"/>
      <c r="E57" s="51"/>
      <c r="F57" s="51"/>
      <c r="G57" s="51"/>
      <c r="H57" s="51"/>
      <c r="I57" s="51"/>
      <c r="J57" s="51"/>
      <c r="K57" s="51"/>
      <c r="L57" s="51"/>
      <c r="M57" s="51"/>
      <c r="N57" s="51"/>
      <c r="O57" s="51"/>
      <c r="P57" s="51"/>
      <c r="Q57" s="51"/>
      <c r="R57" s="51"/>
      <c r="S57" s="51"/>
    </row>
    <row r="58" spans="1:18" ht="12.75">
      <c r="A58" s="78" t="s">
        <v>61</v>
      </c>
      <c r="B58" s="80"/>
      <c r="C58" s="81"/>
      <c r="D58" s="81"/>
      <c r="E58" s="81"/>
      <c r="F58" s="81"/>
      <c r="G58" s="81"/>
      <c r="H58" s="81"/>
      <c r="I58" s="81"/>
      <c r="J58" s="81"/>
      <c r="K58" s="81"/>
      <c r="L58" s="81"/>
      <c r="M58" s="81"/>
      <c r="N58" s="81"/>
      <c r="O58" s="81"/>
      <c r="P58" s="50"/>
      <c r="Q58" s="36"/>
      <c r="R58" s="36"/>
    </row>
    <row r="59" spans="1:18" ht="12.75">
      <c r="A59" s="52"/>
      <c r="B59" s="52"/>
      <c r="C59" s="30"/>
      <c r="D59" s="31"/>
      <c r="E59" s="31"/>
      <c r="F59" s="31"/>
      <c r="G59" s="31"/>
      <c r="H59" s="31"/>
      <c r="I59" s="31"/>
      <c r="J59" s="49"/>
      <c r="K59" s="31"/>
      <c r="L59" s="31"/>
      <c r="M59" s="35"/>
      <c r="N59" s="31"/>
      <c r="O59" s="39"/>
      <c r="P59" s="50"/>
      <c r="Q59" s="36"/>
      <c r="R59" s="36"/>
    </row>
    <row r="60" spans="1:19" ht="12.75">
      <c r="A60" s="78" t="s">
        <v>173</v>
      </c>
      <c r="B60" s="76"/>
      <c r="C60" s="76"/>
      <c r="D60" s="76"/>
      <c r="E60" s="76"/>
      <c r="F60" s="76"/>
      <c r="G60" s="77"/>
      <c r="H60" s="77"/>
      <c r="I60" s="77"/>
      <c r="J60" s="77"/>
      <c r="K60" s="77"/>
      <c r="L60" s="77"/>
      <c r="M60" s="77"/>
      <c r="N60" s="77"/>
      <c r="O60" s="77"/>
      <c r="P60" s="77"/>
      <c r="Q60" s="77"/>
      <c r="R60" s="77"/>
      <c r="S60" s="77"/>
    </row>
    <row r="61" spans="1:19" ht="12.75">
      <c r="A61" s="77"/>
      <c r="B61" s="77"/>
      <c r="C61" s="77"/>
      <c r="D61" s="77"/>
      <c r="E61" s="77"/>
      <c r="F61" s="77"/>
      <c r="G61" s="77"/>
      <c r="H61" s="77"/>
      <c r="I61" s="77"/>
      <c r="J61" s="77"/>
      <c r="K61" s="77"/>
      <c r="L61" s="77"/>
      <c r="M61" s="77"/>
      <c r="N61" s="77"/>
      <c r="O61" s="77"/>
      <c r="P61" s="77"/>
      <c r="Q61" s="77"/>
      <c r="R61" s="77"/>
      <c r="S61" s="77"/>
    </row>
    <row r="62" spans="1:19" ht="12.75">
      <c r="A62" s="77"/>
      <c r="B62" s="77"/>
      <c r="C62" s="77"/>
      <c r="D62" s="77"/>
      <c r="E62" s="77"/>
      <c r="F62" s="77"/>
      <c r="G62" s="77"/>
      <c r="H62" s="77"/>
      <c r="I62" s="77"/>
      <c r="J62" s="77"/>
      <c r="K62" s="77"/>
      <c r="L62" s="77"/>
      <c r="M62" s="77"/>
      <c r="N62" s="77"/>
      <c r="O62" s="77"/>
      <c r="P62" s="77"/>
      <c r="Q62" s="77"/>
      <c r="R62" s="77"/>
      <c r="S62" s="77"/>
    </row>
    <row r="63" spans="1:18" ht="12.75">
      <c r="A63" s="30"/>
      <c r="C63" s="30"/>
      <c r="D63" s="31"/>
      <c r="E63" s="31"/>
      <c r="F63" s="31"/>
      <c r="G63" s="31"/>
      <c r="H63" s="31"/>
      <c r="I63" s="31"/>
      <c r="J63" s="49"/>
      <c r="K63" s="46"/>
      <c r="L63" s="46"/>
      <c r="M63" s="35"/>
      <c r="N63" s="36"/>
      <c r="O63" s="39"/>
      <c r="P63" s="50"/>
      <c r="Q63" s="36"/>
      <c r="R63" s="36"/>
    </row>
    <row r="64" spans="1:18" ht="12.75">
      <c r="A64" s="30"/>
      <c r="C64" s="30"/>
      <c r="D64" s="31"/>
      <c r="E64" s="31"/>
      <c r="F64" s="31"/>
      <c r="G64" s="31"/>
      <c r="H64" s="31"/>
      <c r="I64" s="31"/>
      <c r="J64" s="49"/>
      <c r="K64" s="46"/>
      <c r="L64" s="46"/>
      <c r="M64" s="35"/>
      <c r="N64" s="36"/>
      <c r="O64" s="39"/>
      <c r="P64" s="50"/>
      <c r="Q64" s="36"/>
      <c r="R64" s="36"/>
    </row>
  </sheetData>
  <mergeCells count="10">
    <mergeCell ref="A1:S1"/>
    <mergeCell ref="A37:O37"/>
    <mergeCell ref="A38:I38"/>
    <mergeCell ref="A41:S42"/>
    <mergeCell ref="A60:S62"/>
    <mergeCell ref="A44:B44"/>
    <mergeCell ref="A48:R49"/>
    <mergeCell ref="A51:S53"/>
    <mergeCell ref="A58:O58"/>
    <mergeCell ref="A55:S56"/>
  </mergeCells>
  <printOptions gridLines="1"/>
  <pageMargins left="0.25" right="0.25" top="1" bottom="1" header="0.5" footer="0.5"/>
  <pageSetup horizontalDpi="600" verticalDpi="600" orientation="landscape" paperSize="17"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ctsuser</dc:creator>
  <cp:keywords/>
  <dc:description/>
  <cp:lastModifiedBy>ctsuser</cp:lastModifiedBy>
  <cp:lastPrinted>2009-07-31T15:54:47Z</cp:lastPrinted>
  <dcterms:created xsi:type="dcterms:W3CDTF">2009-07-29T22:22:01Z</dcterms:created>
  <dcterms:modified xsi:type="dcterms:W3CDTF">2009-08-04T19:33:29Z</dcterms:modified>
  <cp:category/>
  <cp:version/>
  <cp:contentType/>
  <cp:contentStatus/>
</cp:coreProperties>
</file>